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codeName="ThisWorkbook" autoCompressPictures="0"/>
  <mc:AlternateContent xmlns:mc="http://schemas.openxmlformats.org/markup-compatibility/2006">
    <mc:Choice Requires="x15">
      <x15ac:absPath xmlns:x15ac="http://schemas.microsoft.com/office/spreadsheetml/2010/11/ac" url="C:\Users\Engineering\Downloads\"/>
    </mc:Choice>
  </mc:AlternateContent>
  <xr:revisionPtr revIDLastSave="0" documentId="8_{1BE554E6-FE09-4DE5-99B4-290A5C046254}"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1840" windowHeight="131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I5" i="5" s="1"/>
  <c r="P3" i="4"/>
  <c r="C4" i="5"/>
  <c r="F69" i="6" s="1"/>
  <c r="C69" i="6" s="1"/>
  <c r="D4" i="5"/>
  <c r="E4" i="5"/>
  <c r="E6" i="5"/>
  <c r="X6" i="5" s="1"/>
  <c r="E7" i="5"/>
  <c r="E8" i="5"/>
  <c r="E9" i="5"/>
  <c r="X9" i="5" s="1"/>
  <c r="E10" i="5"/>
  <c r="E11" i="5"/>
  <c r="E12" i="5"/>
  <c r="X12" i="5" s="1"/>
  <c r="E13" i="5"/>
  <c r="E14" i="5"/>
  <c r="E15" i="5"/>
  <c r="X15" i="5" s="1"/>
  <c r="E16" i="5"/>
  <c r="E17" i="5"/>
  <c r="X17" i="5" s="1"/>
  <c r="E18" i="5"/>
  <c r="X18" i="5" s="1"/>
  <c r="E19" i="5"/>
  <c r="X19" i="5" s="1"/>
  <c r="E20" i="5"/>
  <c r="E21" i="5"/>
  <c r="X21" i="5" s="1"/>
  <c r="E22" i="5"/>
  <c r="E23" i="5"/>
  <c r="X23" i="5" s="1"/>
  <c r="E24" i="5"/>
  <c r="X24" i="5" s="1"/>
  <c r="E25" i="5"/>
  <c r="E26" i="5"/>
  <c r="E27" i="5"/>
  <c r="X27" i="5" s="1"/>
  <c r="E28" i="5"/>
  <c r="E29" i="5"/>
  <c r="X29" i="5" s="1"/>
  <c r="E30" i="5"/>
  <c r="X30" i="5" s="1"/>
  <c r="E31" i="5"/>
  <c r="X31" i="5" s="1"/>
  <c r="E32" i="5"/>
  <c r="E33" i="5"/>
  <c r="X33" i="5" s="1"/>
  <c r="E34" i="5"/>
  <c r="E35" i="5"/>
  <c r="X35" i="5" s="1"/>
  <c r="E36" i="5"/>
  <c r="X36" i="5" s="1"/>
  <c r="E37" i="5"/>
  <c r="E38" i="5"/>
  <c r="E39" i="5"/>
  <c r="X39" i="5" s="1"/>
  <c r="E40" i="5"/>
  <c r="E41" i="5"/>
  <c r="X41" i="5" s="1"/>
  <c r="E42" i="5"/>
  <c r="X42" i="5" s="1"/>
  <c r="E43" i="5"/>
  <c r="E44" i="5"/>
  <c r="E45" i="5"/>
  <c r="X45" i="5" s="1"/>
  <c r="E46" i="5"/>
  <c r="E47" i="5"/>
  <c r="X47" i="5" s="1"/>
  <c r="E48" i="5"/>
  <c r="X48" i="5" s="1"/>
  <c r="E49" i="5"/>
  <c r="X49" i="5" s="1"/>
  <c r="E50" i="5"/>
  <c r="E51" i="5"/>
  <c r="X51" i="5" s="1"/>
  <c r="E52" i="5"/>
  <c r="E53" i="5"/>
  <c r="X53" i="5" s="1"/>
  <c r="E54" i="5"/>
  <c r="X54" i="5" s="1"/>
  <c r="E55" i="5"/>
  <c r="E56" i="5"/>
  <c r="X56" i="5" s="1"/>
  <c r="E57" i="5"/>
  <c r="X57" i="5" s="1"/>
  <c r="E58" i="5"/>
  <c r="E59" i="5"/>
  <c r="X59" i="5" s="1"/>
  <c r="E60" i="5"/>
  <c r="X60" i="5" s="1"/>
  <c r="E61" i="5"/>
  <c r="E62" i="5"/>
  <c r="E63" i="5"/>
  <c r="X63" i="5" s="1"/>
  <c r="E64" i="5"/>
  <c r="E65" i="5"/>
  <c r="X65" i="5" s="1"/>
  <c r="E66" i="5"/>
  <c r="X66" i="5" s="1"/>
  <c r="E67" i="5"/>
  <c r="X67" i="5" s="1"/>
  <c r="E68" i="5"/>
  <c r="X68" i="5" s="1"/>
  <c r="E69" i="5"/>
  <c r="X69" i="5" s="1"/>
  <c r="E70" i="5"/>
  <c r="E71" i="5"/>
  <c r="X71" i="5" s="1"/>
  <c r="E72" i="5"/>
  <c r="X72" i="5" s="1"/>
  <c r="E73" i="5"/>
  <c r="E74" i="5"/>
  <c r="E75" i="5"/>
  <c r="X75" i="5" s="1"/>
  <c r="E76" i="5"/>
  <c r="E77" i="5"/>
  <c r="X77" i="5" s="1"/>
  <c r="E78" i="5"/>
  <c r="X78" i="5" s="1"/>
  <c r="E79" i="5"/>
  <c r="X79" i="5" s="1"/>
  <c r="E80" i="5"/>
  <c r="E81" i="5"/>
  <c r="X81" i="5" s="1"/>
  <c r="E82" i="5"/>
  <c r="E83" i="5"/>
  <c r="X83" i="5" s="1"/>
  <c r="E84" i="5"/>
  <c r="X84" i="5" s="1"/>
  <c r="E85" i="5"/>
  <c r="E86" i="5"/>
  <c r="E87" i="5"/>
  <c r="X87" i="5" s="1"/>
  <c r="E88" i="5"/>
  <c r="E89" i="5"/>
  <c r="X89" i="5" s="1"/>
  <c r="E90" i="5"/>
  <c r="X90" i="5" s="1"/>
  <c r="E91" i="5"/>
  <c r="E92" i="5"/>
  <c r="E93" i="5"/>
  <c r="X93" i="5" s="1"/>
  <c r="E94" i="5"/>
  <c r="E95" i="5"/>
  <c r="X95" i="5" s="1"/>
  <c r="E96" i="5"/>
  <c r="X96" i="5" s="1"/>
  <c r="E97" i="5"/>
  <c r="X97" i="5" s="1"/>
  <c r="E98" i="5"/>
  <c r="X98" i="5" s="1"/>
  <c r="E99" i="5"/>
  <c r="X99" i="5" s="1"/>
  <c r="E100" i="5"/>
  <c r="E101" i="5"/>
  <c r="X101" i="5" s="1"/>
  <c r="E102" i="5"/>
  <c r="X102" i="5" s="1"/>
  <c r="E103" i="5"/>
  <c r="E104" i="5"/>
  <c r="E105" i="5"/>
  <c r="X105" i="5" s="1"/>
  <c r="E106" i="5"/>
  <c r="E107" i="5"/>
  <c r="X107" i="5" s="1"/>
  <c r="E108" i="5"/>
  <c r="X108" i="5" s="1"/>
  <c r="E109" i="5"/>
  <c r="E110" i="5"/>
  <c r="X110" i="5" s="1"/>
  <c r="E111" i="5"/>
  <c r="X111" i="5" s="1"/>
  <c r="E112" i="5"/>
  <c r="E113" i="5"/>
  <c r="X113" i="5" s="1"/>
  <c r="E114" i="5"/>
  <c r="X114" i="5" s="1"/>
  <c r="E115" i="5"/>
  <c r="E116" i="5"/>
  <c r="E117" i="5"/>
  <c r="X117" i="5" s="1"/>
  <c r="E118" i="5"/>
  <c r="E119" i="5"/>
  <c r="X119" i="5" s="1"/>
  <c r="E120" i="5"/>
  <c r="X120" i="5" s="1"/>
  <c r="E121" i="5"/>
  <c r="E122" i="5"/>
  <c r="E123" i="5"/>
  <c r="X123" i="5" s="1"/>
  <c r="E124" i="5"/>
  <c r="E125" i="5"/>
  <c r="X125" i="5" s="1"/>
  <c r="E126" i="5"/>
  <c r="X126" i="5" s="1"/>
  <c r="E127" i="5"/>
  <c r="X127" i="5" s="1"/>
  <c r="E128" i="5"/>
  <c r="E129" i="5"/>
  <c r="X129" i="5" s="1"/>
  <c r="E130" i="5"/>
  <c r="E131" i="5"/>
  <c r="X131" i="5" s="1"/>
  <c r="E132" i="5"/>
  <c r="X132" i="5" s="1"/>
  <c r="E133" i="5"/>
  <c r="E134" i="5"/>
  <c r="E135" i="5"/>
  <c r="X135" i="5" s="1"/>
  <c r="E136" i="5"/>
  <c r="E137" i="5"/>
  <c r="X137" i="5" s="1"/>
  <c r="E138" i="5"/>
  <c r="X138" i="5" s="1"/>
  <c r="E139" i="5"/>
  <c r="E140" i="5"/>
  <c r="E141" i="5"/>
  <c r="X141" i="5" s="1"/>
  <c r="E142" i="5"/>
  <c r="E143" i="5"/>
  <c r="X143" i="5" s="1"/>
  <c r="E144" i="5"/>
  <c r="X144" i="5" s="1"/>
  <c r="E145" i="5"/>
  <c r="E146" i="5"/>
  <c r="E147" i="5"/>
  <c r="X147" i="5" s="1"/>
  <c r="E148" i="5"/>
  <c r="E149" i="5"/>
  <c r="X149" i="5" s="1"/>
  <c r="E150" i="5"/>
  <c r="X150" i="5" s="1"/>
  <c r="E151" i="5"/>
  <c r="E152" i="5"/>
  <c r="E153" i="5"/>
  <c r="X153" i="5" s="1"/>
  <c r="E154" i="5"/>
  <c r="E155" i="5"/>
  <c r="X155" i="5" s="1"/>
  <c r="E156" i="5"/>
  <c r="X156" i="5" s="1"/>
  <c r="E157" i="5"/>
  <c r="E158" i="5"/>
  <c r="E159" i="5"/>
  <c r="X159" i="5" s="1"/>
  <c r="E160" i="5"/>
  <c r="E161" i="5"/>
  <c r="X161" i="5" s="1"/>
  <c r="E162" i="5"/>
  <c r="X162" i="5" s="1"/>
  <c r="E163" i="5"/>
  <c r="E164" i="5"/>
  <c r="E165" i="5"/>
  <c r="X165" i="5" s="1"/>
  <c r="E166" i="5"/>
  <c r="E167" i="5"/>
  <c r="X167" i="5" s="1"/>
  <c r="E168" i="5"/>
  <c r="X168" i="5" s="1"/>
  <c r="E169" i="5"/>
  <c r="X169" i="5" s="1"/>
  <c r="E170" i="5"/>
  <c r="X170" i="5" s="1"/>
  <c r="E171" i="5"/>
  <c r="X171" i="5" s="1"/>
  <c r="E172" i="5"/>
  <c r="E173" i="5"/>
  <c r="X173" i="5" s="1"/>
  <c r="E174" i="5"/>
  <c r="X174" i="5" s="1"/>
  <c r="E175" i="5"/>
  <c r="E176" i="5"/>
  <c r="E177" i="5"/>
  <c r="X177" i="5" s="1"/>
  <c r="E178" i="5"/>
  <c r="E179" i="5"/>
  <c r="X179" i="5" s="1"/>
  <c r="E180" i="5"/>
  <c r="X180" i="5" s="1"/>
  <c r="E181" i="5"/>
  <c r="E182" i="5"/>
  <c r="E183" i="5"/>
  <c r="X183" i="5" s="1"/>
  <c r="E184" i="5"/>
  <c r="E185" i="5"/>
  <c r="X185" i="5" s="1"/>
  <c r="E186" i="5"/>
  <c r="X186" i="5" s="1"/>
  <c r="E187" i="5"/>
  <c r="X187" i="5" s="1"/>
  <c r="E188" i="5"/>
  <c r="E189" i="5"/>
  <c r="X189" i="5" s="1"/>
  <c r="E190" i="5"/>
  <c r="E191" i="5"/>
  <c r="X191" i="5" s="1"/>
  <c r="E192" i="5"/>
  <c r="X192" i="5" s="1"/>
  <c r="E193" i="5"/>
  <c r="X193" i="5" s="1"/>
  <c r="E194" i="5"/>
  <c r="E195" i="5"/>
  <c r="X195" i="5" s="1"/>
  <c r="E196" i="5"/>
  <c r="E197" i="5"/>
  <c r="X197" i="5" s="1"/>
  <c r="E198" i="5"/>
  <c r="X198" i="5" s="1"/>
  <c r="E199" i="5"/>
  <c r="E200" i="5"/>
  <c r="E201" i="5"/>
  <c r="X201" i="5" s="1"/>
  <c r="E202" i="5"/>
  <c r="E203" i="5"/>
  <c r="X203" i="5" s="1"/>
  <c r="E204" i="5"/>
  <c r="X204" i="5" s="1"/>
  <c r="E205" i="5"/>
  <c r="E206" i="5"/>
  <c r="E207" i="5"/>
  <c r="X207" i="5" s="1"/>
  <c r="E208" i="5"/>
  <c r="E209" i="5"/>
  <c r="X209" i="5" s="1"/>
  <c r="E210" i="5"/>
  <c r="X210" i="5" s="1"/>
  <c r="E211" i="5"/>
  <c r="E212" i="5"/>
  <c r="E213" i="5"/>
  <c r="X213" i="5" s="1"/>
  <c r="E214" i="5"/>
  <c r="E215" i="5"/>
  <c r="X215" i="5" s="1"/>
  <c r="E216" i="5"/>
  <c r="X216" i="5" s="1"/>
  <c r="E217" i="5"/>
  <c r="E218" i="5"/>
  <c r="E219" i="5"/>
  <c r="X219" i="5" s="1"/>
  <c r="E220" i="5"/>
  <c r="E221" i="5"/>
  <c r="X221" i="5" s="1"/>
  <c r="E222" i="5"/>
  <c r="X222" i="5" s="1"/>
  <c r="E223" i="5"/>
  <c r="E224" i="5"/>
  <c r="E225" i="5"/>
  <c r="X225" i="5" s="1"/>
  <c r="E226" i="5"/>
  <c r="E227" i="5"/>
  <c r="X227" i="5" s="1"/>
  <c r="E228" i="5"/>
  <c r="E229" i="5"/>
  <c r="E230" i="5"/>
  <c r="E231" i="5"/>
  <c r="X231" i="5" s="1"/>
  <c r="E232" i="5"/>
  <c r="E233" i="5"/>
  <c r="X233" i="5" s="1"/>
  <c r="E234" i="5"/>
  <c r="X234" i="5" s="1"/>
  <c r="E235" i="5"/>
  <c r="E236" i="5"/>
  <c r="E237" i="5"/>
  <c r="X237" i="5" s="1"/>
  <c r="E238" i="5"/>
  <c r="E239" i="5"/>
  <c r="E240" i="5"/>
  <c r="X240" i="5" s="1"/>
  <c r="E241" i="5"/>
  <c r="E242" i="5"/>
  <c r="E243" i="5"/>
  <c r="X243" i="5" s="1"/>
  <c r="E244" i="5"/>
  <c r="E245" i="5"/>
  <c r="X245" i="5" s="1"/>
  <c r="E246" i="5"/>
  <c r="X246" i="5" s="1"/>
  <c r="E247" i="5"/>
  <c r="E248" i="5"/>
  <c r="E249" i="5"/>
  <c r="X249" i="5" s="1"/>
  <c r="E250" i="5"/>
  <c r="E251" i="5"/>
  <c r="E252" i="5"/>
  <c r="X252" i="5" s="1"/>
  <c r="E253" i="5"/>
  <c r="E254" i="5"/>
  <c r="X254" i="5" s="1"/>
  <c r="E255" i="5"/>
  <c r="X255" i="5" s="1"/>
  <c r="E256" i="5"/>
  <c r="E257" i="5"/>
  <c r="X257" i="5" s="1"/>
  <c r="E258" i="5"/>
  <c r="X258" i="5" s="1"/>
  <c r="E259" i="5"/>
  <c r="X259" i="5" s="1"/>
  <c r="E260" i="5"/>
  <c r="E261" i="5"/>
  <c r="X261" i="5" s="1"/>
  <c r="E262" i="5"/>
  <c r="E263" i="5"/>
  <c r="X263" i="5" s="1"/>
  <c r="E264" i="5"/>
  <c r="X264" i="5" s="1"/>
  <c r="E265" i="5"/>
  <c r="E266" i="5"/>
  <c r="X266" i="5" s="1"/>
  <c r="E267" i="5"/>
  <c r="X267" i="5" s="1"/>
  <c r="E268" i="5"/>
  <c r="E269" i="5"/>
  <c r="X269" i="5" s="1"/>
  <c r="E270" i="5"/>
  <c r="X270" i="5" s="1"/>
  <c r="E271" i="5"/>
  <c r="E272" i="5"/>
  <c r="E273" i="5"/>
  <c r="X273" i="5" s="1"/>
  <c r="E274" i="5"/>
  <c r="E275" i="5"/>
  <c r="X275" i="5" s="1"/>
  <c r="E276" i="5"/>
  <c r="X276" i="5" s="1"/>
  <c r="E277" i="5"/>
  <c r="E278" i="5"/>
  <c r="E279" i="5"/>
  <c r="X279" i="5" s="1"/>
  <c r="E280" i="5"/>
  <c r="E281" i="5"/>
  <c r="X281" i="5" s="1"/>
  <c r="E282" i="5"/>
  <c r="X282" i="5" s="1"/>
  <c r="E283" i="5"/>
  <c r="E284" i="5"/>
  <c r="E285" i="5"/>
  <c r="X285" i="5" s="1"/>
  <c r="E286" i="5"/>
  <c r="E287" i="5"/>
  <c r="X287" i="5" s="1"/>
  <c r="E288" i="5"/>
  <c r="X288" i="5" s="1"/>
  <c r="E289" i="5"/>
  <c r="E290" i="5"/>
  <c r="E291" i="5"/>
  <c r="X291" i="5" s="1"/>
  <c r="E292" i="5"/>
  <c r="E293" i="5"/>
  <c r="X293" i="5" s="1"/>
  <c r="E294" i="5"/>
  <c r="X294" i="5" s="1"/>
  <c r="E295" i="5"/>
  <c r="E296" i="5"/>
  <c r="E297" i="5"/>
  <c r="X297" i="5" s="1"/>
  <c r="E298" i="5"/>
  <c r="E299" i="5"/>
  <c r="X299" i="5" s="1"/>
  <c r="E300" i="5"/>
  <c r="X300" i="5" s="1"/>
  <c r="E301" i="5"/>
  <c r="E302" i="5"/>
  <c r="X302" i="5" s="1"/>
  <c r="E303" i="5"/>
  <c r="X303" i="5" s="1"/>
  <c r="E304" i="5"/>
  <c r="E305" i="5"/>
  <c r="X305" i="5" s="1"/>
  <c r="E306" i="5"/>
  <c r="X306" i="5" s="1"/>
  <c r="E307" i="5"/>
  <c r="E308" i="5"/>
  <c r="E309" i="5"/>
  <c r="X309" i="5" s="1"/>
  <c r="E310" i="5"/>
  <c r="E311" i="5"/>
  <c r="X311" i="5" s="1"/>
  <c r="E312" i="5"/>
  <c r="X312" i="5" s="1"/>
  <c r="E313" i="5"/>
  <c r="E314" i="5"/>
  <c r="E315" i="5"/>
  <c r="X315" i="5" s="1"/>
  <c r="E316" i="5"/>
  <c r="E317" i="5"/>
  <c r="X317" i="5" s="1"/>
  <c r="E318" i="5"/>
  <c r="X318" i="5" s="1"/>
  <c r="E319" i="5"/>
  <c r="E320" i="5"/>
  <c r="E321" i="5"/>
  <c r="X321" i="5" s="1"/>
  <c r="E322" i="5"/>
  <c r="E323" i="5"/>
  <c r="X323" i="5" s="1"/>
  <c r="E324" i="5"/>
  <c r="X324" i="5" s="1"/>
  <c r="E325" i="5"/>
  <c r="E326" i="5"/>
  <c r="X326" i="5" s="1"/>
  <c r="E327" i="5"/>
  <c r="X327" i="5" s="1"/>
  <c r="E328" i="5"/>
  <c r="E329" i="5"/>
  <c r="E330" i="5"/>
  <c r="X330" i="5" s="1"/>
  <c r="E331" i="5"/>
  <c r="E332" i="5"/>
  <c r="E333" i="5"/>
  <c r="X333" i="5" s="1"/>
  <c r="E334" i="5"/>
  <c r="E335" i="5"/>
  <c r="X335" i="5" s="1"/>
  <c r="E336" i="5"/>
  <c r="X336" i="5" s="1"/>
  <c r="E337" i="5"/>
  <c r="X337" i="5" s="1"/>
  <c r="E338" i="5"/>
  <c r="E339" i="5"/>
  <c r="X339" i="5" s="1"/>
  <c r="E340" i="5"/>
  <c r="E341" i="5"/>
  <c r="X341" i="5" s="1"/>
  <c r="E342" i="5"/>
  <c r="X342" i="5" s="1"/>
  <c r="E343" i="5"/>
  <c r="E344" i="5"/>
  <c r="E345" i="5"/>
  <c r="X345" i="5" s="1"/>
  <c r="E346" i="5"/>
  <c r="E347" i="5"/>
  <c r="X347" i="5" s="1"/>
  <c r="E348" i="5"/>
  <c r="X348" i="5" s="1"/>
  <c r="E349" i="5"/>
  <c r="E350" i="5"/>
  <c r="E351" i="5"/>
  <c r="X351" i="5" s="1"/>
  <c r="E352" i="5"/>
  <c r="E353" i="5"/>
  <c r="X353" i="5" s="1"/>
  <c r="E354" i="5"/>
  <c r="X354" i="5" s="1"/>
  <c r="E355" i="5"/>
  <c r="E356" i="5"/>
  <c r="E357" i="5"/>
  <c r="X357" i="5" s="1"/>
  <c r="E358" i="5"/>
  <c r="E359" i="5"/>
  <c r="X359" i="5" s="1"/>
  <c r="E360" i="5"/>
  <c r="X360" i="5" s="1"/>
  <c r="E361" i="5"/>
  <c r="E362" i="5"/>
  <c r="X362" i="5" s="1"/>
  <c r="E363" i="5"/>
  <c r="X363" i="5" s="1"/>
  <c r="E364" i="5"/>
  <c r="E365" i="5"/>
  <c r="X365" i="5" s="1"/>
  <c r="E366" i="5"/>
  <c r="X366" i="5" s="1"/>
  <c r="E367" i="5"/>
  <c r="E368" i="5"/>
  <c r="X368" i="5" s="1"/>
  <c r="E369" i="5"/>
  <c r="X369" i="5" s="1"/>
  <c r="E370" i="5"/>
  <c r="E371" i="5"/>
  <c r="X371" i="5" s="1"/>
  <c r="E372" i="5"/>
  <c r="X372" i="5" s="1"/>
  <c r="E373" i="5"/>
  <c r="E374" i="5"/>
  <c r="E375" i="5"/>
  <c r="X375" i="5" s="1"/>
  <c r="E376" i="5"/>
  <c r="E377" i="5"/>
  <c r="X377" i="5" s="1"/>
  <c r="E378" i="5"/>
  <c r="X378" i="5" s="1"/>
  <c r="E379" i="5"/>
  <c r="E380" i="5"/>
  <c r="X380" i="5" s="1"/>
  <c r="E381" i="5"/>
  <c r="X381" i="5" s="1"/>
  <c r="E382" i="5"/>
  <c r="E383" i="5"/>
  <c r="X383" i="5" s="1"/>
  <c r="E384" i="5"/>
  <c r="X384" i="5" s="1"/>
  <c r="E385" i="5"/>
  <c r="X385" i="5" s="1"/>
  <c r="E386" i="5"/>
  <c r="E387" i="5"/>
  <c r="X387" i="5" s="1"/>
  <c r="E388" i="5"/>
  <c r="E389" i="5"/>
  <c r="X389" i="5" s="1"/>
  <c r="E390" i="5"/>
  <c r="X390" i="5" s="1"/>
  <c r="E391" i="5"/>
  <c r="E392" i="5"/>
  <c r="X392" i="5" s="1"/>
  <c r="E393" i="5"/>
  <c r="X393" i="5" s="1"/>
  <c r="E394" i="5"/>
  <c r="E395" i="5"/>
  <c r="X395" i="5" s="1"/>
  <c r="E396" i="5"/>
  <c r="X396" i="5" s="1"/>
  <c r="E397" i="5"/>
  <c r="E398" i="5"/>
  <c r="E399" i="5"/>
  <c r="X399" i="5" s="1"/>
  <c r="E400" i="5"/>
  <c r="E401" i="5"/>
  <c r="X401" i="5" s="1"/>
  <c r="E402" i="5"/>
  <c r="X402" i="5" s="1"/>
  <c r="E403" i="5"/>
  <c r="E404" i="5"/>
  <c r="X404" i="5" s="1"/>
  <c r="E405" i="5"/>
  <c r="X405" i="5" s="1"/>
  <c r="E406" i="5"/>
  <c r="E407" i="5"/>
  <c r="X407" i="5" s="1"/>
  <c r="E408" i="5"/>
  <c r="X408" i="5" s="1"/>
  <c r="E409" i="5"/>
  <c r="X409" i="5" s="1"/>
  <c r="E410" i="5"/>
  <c r="E411" i="5"/>
  <c r="X411" i="5" s="1"/>
  <c r="E412" i="5"/>
  <c r="E413" i="5"/>
  <c r="X413" i="5" s="1"/>
  <c r="E414" i="5"/>
  <c r="X414" i="5" s="1"/>
  <c r="E415" i="5"/>
  <c r="E416" i="5"/>
  <c r="X416" i="5" s="1"/>
  <c r="E417" i="5"/>
  <c r="X417" i="5" s="1"/>
  <c r="E418" i="5"/>
  <c r="E419" i="5"/>
  <c r="X419" i="5" s="1"/>
  <c r="E420" i="5"/>
  <c r="X420" i="5" s="1"/>
  <c r="E421" i="5"/>
  <c r="E422" i="5"/>
  <c r="E423" i="5"/>
  <c r="X423" i="5" s="1"/>
  <c r="E424" i="5"/>
  <c r="E425" i="5"/>
  <c r="X425" i="5" s="1"/>
  <c r="E426" i="5"/>
  <c r="X426" i="5" s="1"/>
  <c r="E427" i="5"/>
  <c r="E428" i="5"/>
  <c r="E429" i="5"/>
  <c r="X429" i="5" s="1"/>
  <c r="E430" i="5"/>
  <c r="E431" i="5"/>
  <c r="X431" i="5" s="1"/>
  <c r="E432" i="5"/>
  <c r="X432" i="5" s="1"/>
  <c r="E433" i="5"/>
  <c r="E434" i="5"/>
  <c r="E435" i="5"/>
  <c r="X435" i="5" s="1"/>
  <c r="E436" i="5"/>
  <c r="E437" i="5"/>
  <c r="X437" i="5" s="1"/>
  <c r="E438" i="5"/>
  <c r="X438" i="5" s="1"/>
  <c r="E439" i="5"/>
  <c r="E440" i="5"/>
  <c r="E441" i="5"/>
  <c r="X441" i="5" s="1"/>
  <c r="E442" i="5"/>
  <c r="E443" i="5"/>
  <c r="X443" i="5" s="1"/>
  <c r="E444" i="5"/>
  <c r="X444" i="5" s="1"/>
  <c r="E445" i="5"/>
  <c r="E446" i="5"/>
  <c r="E447" i="5"/>
  <c r="X447" i="5" s="1"/>
  <c r="E448" i="5"/>
  <c r="E449" i="5"/>
  <c r="X449" i="5" s="1"/>
  <c r="E450" i="5"/>
  <c r="X450" i="5" s="1"/>
  <c r="E451" i="5"/>
  <c r="E452" i="5"/>
  <c r="X452" i="5" s="1"/>
  <c r="E453" i="5"/>
  <c r="X453" i="5" s="1"/>
  <c r="E454" i="5"/>
  <c r="E455" i="5"/>
  <c r="X455" i="5" s="1"/>
  <c r="E456" i="5"/>
  <c r="X456" i="5" s="1"/>
  <c r="E457" i="5"/>
  <c r="E458" i="5"/>
  <c r="E459" i="5"/>
  <c r="X459" i="5" s="1"/>
  <c r="E460" i="5"/>
  <c r="E461" i="5"/>
  <c r="X461" i="5" s="1"/>
  <c r="E462" i="5"/>
  <c r="X462" i="5" s="1"/>
  <c r="E463" i="5"/>
  <c r="E464" i="5"/>
  <c r="E465" i="5"/>
  <c r="X465" i="5" s="1"/>
  <c r="E466" i="5"/>
  <c r="E467" i="5"/>
  <c r="X467" i="5" s="1"/>
  <c r="E468" i="5"/>
  <c r="X468" i="5" s="1"/>
  <c r="E469" i="5"/>
  <c r="E470" i="5"/>
  <c r="X470" i="5" s="1"/>
  <c r="E471" i="5"/>
  <c r="X471" i="5" s="1"/>
  <c r="E472" i="5"/>
  <c r="E473" i="5"/>
  <c r="X473" i="5" s="1"/>
  <c r="E474" i="5"/>
  <c r="X474" i="5" s="1"/>
  <c r="E475" i="5"/>
  <c r="E476" i="5"/>
  <c r="X476" i="5" s="1"/>
  <c r="E477" i="5"/>
  <c r="X477" i="5" s="1"/>
  <c r="E478" i="5"/>
  <c r="E479" i="5"/>
  <c r="X479" i="5" s="1"/>
  <c r="E480" i="5"/>
  <c r="X480" i="5" s="1"/>
  <c r="E481" i="5"/>
  <c r="E482" i="5"/>
  <c r="X482" i="5" s="1"/>
  <c r="E483" i="5"/>
  <c r="X483" i="5" s="1"/>
  <c r="E484" i="5"/>
  <c r="E485" i="5"/>
  <c r="X485" i="5" s="1"/>
  <c r="E486" i="5"/>
  <c r="X486" i="5" s="1"/>
  <c r="E487" i="5"/>
  <c r="E488" i="5"/>
  <c r="E489" i="5"/>
  <c r="X489" i="5" s="1"/>
  <c r="E490" i="5"/>
  <c r="E491" i="5"/>
  <c r="X491" i="5" s="1"/>
  <c r="E492" i="5"/>
  <c r="X492" i="5" s="1"/>
  <c r="E493" i="5"/>
  <c r="E494" i="5"/>
  <c r="X494" i="5" s="1"/>
  <c r="E495" i="5"/>
  <c r="X495" i="5" s="1"/>
  <c r="E496" i="5"/>
  <c r="E497" i="5"/>
  <c r="X497" i="5" s="1"/>
  <c r="E498" i="5"/>
  <c r="X498" i="5" s="1"/>
  <c r="E499" i="5"/>
  <c r="E500" i="5"/>
  <c r="X500" i="5" s="1"/>
  <c r="E501" i="5"/>
  <c r="X501" i="5" s="1"/>
  <c r="E502" i="5"/>
  <c r="E503" i="5"/>
  <c r="X503" i="5" s="1"/>
  <c r="E504" i="5"/>
  <c r="X504" i="5" s="1"/>
  <c r="E505" i="5"/>
  <c r="E506" i="5"/>
  <c r="E507" i="5"/>
  <c r="X507" i="5" s="1"/>
  <c r="E508" i="5"/>
  <c r="E509" i="5"/>
  <c r="X509" i="5" s="1"/>
  <c r="E510" i="5"/>
  <c r="X510" i="5" s="1"/>
  <c r="E511" i="5"/>
  <c r="X511" i="5" s="1"/>
  <c r="E512" i="5"/>
  <c r="X512" i="5" s="1"/>
  <c r="E513" i="5"/>
  <c r="X513" i="5" s="1"/>
  <c r="E514" i="5"/>
  <c r="E515" i="5"/>
  <c r="X515" i="5" s="1"/>
  <c r="E516" i="5"/>
  <c r="X516" i="5" s="1"/>
  <c r="E517" i="5"/>
  <c r="E518" i="5"/>
  <c r="E519" i="5"/>
  <c r="X519" i="5" s="1"/>
  <c r="E520" i="5"/>
  <c r="E521" i="5"/>
  <c r="X521" i="5" s="1"/>
  <c r="E522" i="5"/>
  <c r="X522" i="5" s="1"/>
  <c r="E523" i="5"/>
  <c r="X523" i="5" s="1"/>
  <c r="E524" i="5"/>
  <c r="E525" i="5"/>
  <c r="X525" i="5" s="1"/>
  <c r="E526" i="5"/>
  <c r="E527" i="5"/>
  <c r="X527" i="5" s="1"/>
  <c r="E528" i="5"/>
  <c r="X528" i="5" s="1"/>
  <c r="E529" i="5"/>
  <c r="E530" i="5"/>
  <c r="E531" i="5"/>
  <c r="X531" i="5" s="1"/>
  <c r="E532" i="5"/>
  <c r="E533" i="5"/>
  <c r="X533" i="5" s="1"/>
  <c r="E534" i="5"/>
  <c r="X534" i="5" s="1"/>
  <c r="E535" i="5"/>
  <c r="E536" i="5"/>
  <c r="X536" i="5" s="1"/>
  <c r="E537" i="5"/>
  <c r="X537" i="5" s="1"/>
  <c r="E538" i="5"/>
  <c r="E539" i="5"/>
  <c r="X539" i="5" s="1"/>
  <c r="E540" i="5"/>
  <c r="X540" i="5" s="1"/>
  <c r="E541" i="5"/>
  <c r="E542" i="5"/>
  <c r="E543" i="5"/>
  <c r="X543" i="5" s="1"/>
  <c r="E544" i="5"/>
  <c r="E545" i="5"/>
  <c r="X545" i="5" s="1"/>
  <c r="E546" i="5"/>
  <c r="X546" i="5" s="1"/>
  <c r="E547" i="5"/>
  <c r="X547" i="5" s="1"/>
  <c r="E548" i="5"/>
  <c r="X548" i="5" s="1"/>
  <c r="E549" i="5"/>
  <c r="X549" i="5" s="1"/>
  <c r="E550" i="5"/>
  <c r="E551" i="5"/>
  <c r="X551" i="5" s="1"/>
  <c r="E552" i="5"/>
  <c r="X552" i="5" s="1"/>
  <c r="E553" i="5"/>
  <c r="E554" i="5"/>
  <c r="E555" i="5"/>
  <c r="X555" i="5" s="1"/>
  <c r="E556" i="5"/>
  <c r="E557" i="5"/>
  <c r="X557" i="5" s="1"/>
  <c r="E558" i="5"/>
  <c r="X558" i="5" s="1"/>
  <c r="E559" i="5"/>
  <c r="E560" i="5"/>
  <c r="E561" i="5"/>
  <c r="X561" i="5" s="1"/>
  <c r="E562" i="5"/>
  <c r="E563" i="5"/>
  <c r="X563" i="5" s="1"/>
  <c r="E564" i="5"/>
  <c r="X564" i="5" s="1"/>
  <c r="E565" i="5"/>
  <c r="E566" i="5"/>
  <c r="X566" i="5" s="1"/>
  <c r="E567" i="5"/>
  <c r="X567" i="5" s="1"/>
  <c r="E568" i="5"/>
  <c r="E569" i="5"/>
  <c r="X569" i="5" s="1"/>
  <c r="E570" i="5"/>
  <c r="X570" i="5" s="1"/>
  <c r="E571" i="5"/>
  <c r="E572" i="5"/>
  <c r="X572" i="5" s="1"/>
  <c r="E573" i="5"/>
  <c r="X573" i="5" s="1"/>
  <c r="E574" i="5"/>
  <c r="E575" i="5"/>
  <c r="X575" i="5" s="1"/>
  <c r="E576" i="5"/>
  <c r="X576" i="5" s="1"/>
  <c r="E577" i="5"/>
  <c r="E578" i="5"/>
  <c r="E579" i="5"/>
  <c r="X579" i="5" s="1"/>
  <c r="E580" i="5"/>
  <c r="E581" i="5"/>
  <c r="X581" i="5" s="1"/>
  <c r="E582" i="5"/>
  <c r="X582" i="5" s="1"/>
  <c r="E583" i="5"/>
  <c r="E584" i="5"/>
  <c r="X584" i="5" s="1"/>
  <c r="E585" i="5"/>
  <c r="X585" i="5" s="1"/>
  <c r="E586" i="5"/>
  <c r="E587" i="5"/>
  <c r="X587" i="5" s="1"/>
  <c r="E588" i="5"/>
  <c r="X588" i="5" s="1"/>
  <c r="E589" i="5"/>
  <c r="E590" i="5"/>
  <c r="X590" i="5" s="1"/>
  <c r="E591" i="5"/>
  <c r="X591" i="5" s="1"/>
  <c r="E592" i="5"/>
  <c r="E593" i="5"/>
  <c r="X593" i="5" s="1"/>
  <c r="E594" i="5"/>
  <c r="X594" i="5" s="1"/>
  <c r="E595" i="5"/>
  <c r="E596" i="5"/>
  <c r="E597" i="5"/>
  <c r="X597" i="5" s="1"/>
  <c r="E598" i="5"/>
  <c r="E599" i="5"/>
  <c r="X599" i="5" s="1"/>
  <c r="E600" i="5"/>
  <c r="X600" i="5" s="1"/>
  <c r="E601" i="5"/>
  <c r="E602" i="5"/>
  <c r="E603" i="5"/>
  <c r="X603" i="5" s="1"/>
  <c r="E604" i="5"/>
  <c r="E605" i="5"/>
  <c r="X605" i="5" s="1"/>
  <c r="E606" i="5"/>
  <c r="X606" i="5" s="1"/>
  <c r="E607" i="5"/>
  <c r="E608" i="5"/>
  <c r="E609" i="5"/>
  <c r="X609" i="5" s="1"/>
  <c r="E610" i="5"/>
  <c r="E611" i="5"/>
  <c r="X611" i="5" s="1"/>
  <c r="E612" i="5"/>
  <c r="X612" i="5" s="1"/>
  <c r="E613" i="5"/>
  <c r="E614" i="5"/>
  <c r="X614" i="5" s="1"/>
  <c r="E615" i="5"/>
  <c r="X615" i="5" s="1"/>
  <c r="E616" i="5"/>
  <c r="E617" i="5"/>
  <c r="E618" i="5"/>
  <c r="X618" i="5" s="1"/>
  <c r="E619" i="5"/>
  <c r="E620" i="5"/>
  <c r="X620" i="5" s="1"/>
  <c r="E621" i="5"/>
  <c r="X621" i="5" s="1"/>
  <c r="E622" i="5"/>
  <c r="E623" i="5"/>
  <c r="E624" i="5"/>
  <c r="X624" i="5" s="1"/>
  <c r="E625" i="5"/>
  <c r="E626" i="5"/>
  <c r="E627" i="5"/>
  <c r="X627" i="5" s="1"/>
  <c r="E628" i="5"/>
  <c r="E629" i="5"/>
  <c r="X629" i="5" s="1"/>
  <c r="E630" i="5"/>
  <c r="X630" i="5" s="1"/>
  <c r="E631" i="5"/>
  <c r="E632" i="5"/>
  <c r="E633" i="5"/>
  <c r="X633" i="5" s="1"/>
  <c r="E634" i="5"/>
  <c r="E635" i="5"/>
  <c r="X635" i="5" s="1"/>
  <c r="E636" i="5"/>
  <c r="X636" i="5" s="1"/>
  <c r="E637" i="5"/>
  <c r="E638" i="5"/>
  <c r="X638" i="5" s="1"/>
  <c r="E639" i="5"/>
  <c r="X639" i="5" s="1"/>
  <c r="E640" i="5"/>
  <c r="E641" i="5"/>
  <c r="X641" i="5" s="1"/>
  <c r="E642" i="5"/>
  <c r="X642" i="5" s="1"/>
  <c r="E643" i="5"/>
  <c r="E644" i="5"/>
  <c r="E645" i="5"/>
  <c r="X645" i="5" s="1"/>
  <c r="E646" i="5"/>
  <c r="E647" i="5"/>
  <c r="E648" i="5"/>
  <c r="X648" i="5" s="1"/>
  <c r="E649" i="5"/>
  <c r="E650" i="5"/>
  <c r="E651" i="5"/>
  <c r="X651" i="5" s="1"/>
  <c r="E652" i="5"/>
  <c r="E653" i="5"/>
  <c r="X653" i="5" s="1"/>
  <c r="E654" i="5"/>
  <c r="X654" i="5" s="1"/>
  <c r="E655" i="5"/>
  <c r="E656" i="5"/>
  <c r="X656" i="5" s="1"/>
  <c r="E657" i="5"/>
  <c r="X657" i="5" s="1"/>
  <c r="E658" i="5"/>
  <c r="E659" i="5"/>
  <c r="X659" i="5" s="1"/>
  <c r="E660" i="5"/>
  <c r="X660" i="5" s="1"/>
  <c r="E661" i="5"/>
  <c r="E662" i="5"/>
  <c r="E663" i="5"/>
  <c r="X663" i="5" s="1"/>
  <c r="E664" i="5"/>
  <c r="E665" i="5"/>
  <c r="X665" i="5" s="1"/>
  <c r="E666" i="5"/>
  <c r="X666" i="5" s="1"/>
  <c r="E667" i="5"/>
  <c r="E668" i="5"/>
  <c r="X668" i="5" s="1"/>
  <c r="E669" i="5"/>
  <c r="X669" i="5" s="1"/>
  <c r="E670" i="5"/>
  <c r="E671" i="5"/>
  <c r="E672" i="5"/>
  <c r="E673" i="5"/>
  <c r="E674" i="5"/>
  <c r="X674" i="5" s="1"/>
  <c r="E675" i="5"/>
  <c r="X675" i="5" s="1"/>
  <c r="E676" i="5"/>
  <c r="E677" i="5"/>
  <c r="X677" i="5" s="1"/>
  <c r="E678" i="5"/>
  <c r="X678" i="5" s="1"/>
  <c r="E679" i="5"/>
  <c r="E680" i="5"/>
  <c r="E681" i="5"/>
  <c r="X681" i="5" s="1"/>
  <c r="E682" i="5"/>
  <c r="E683" i="5"/>
  <c r="X683" i="5" s="1"/>
  <c r="E684" i="5"/>
  <c r="X684" i="5" s="1"/>
  <c r="E685" i="5"/>
  <c r="E686" i="5"/>
  <c r="X686" i="5" s="1"/>
  <c r="E687" i="5"/>
  <c r="X687" i="5" s="1"/>
  <c r="E688" i="5"/>
  <c r="E689" i="5"/>
  <c r="X689" i="5" s="1"/>
  <c r="E690" i="5"/>
  <c r="X690" i="5" s="1"/>
  <c r="E691" i="5"/>
  <c r="E692" i="5"/>
  <c r="X692" i="5" s="1"/>
  <c r="E693" i="5"/>
  <c r="X693" i="5" s="1"/>
  <c r="E694" i="5"/>
  <c r="E695" i="5"/>
  <c r="X695" i="5" s="1"/>
  <c r="E696" i="5"/>
  <c r="X696" i="5" s="1"/>
  <c r="E697" i="5"/>
  <c r="E698" i="5"/>
  <c r="X698" i="5" s="1"/>
  <c r="E699" i="5"/>
  <c r="X699" i="5" s="1"/>
  <c r="E700" i="5"/>
  <c r="E701" i="5"/>
  <c r="X701" i="5" s="1"/>
  <c r="E702" i="5"/>
  <c r="X702" i="5" s="1"/>
  <c r="E703" i="5"/>
  <c r="E704" i="5"/>
  <c r="X704" i="5" s="1"/>
  <c r="E705" i="5"/>
  <c r="X705" i="5" s="1"/>
  <c r="E706" i="5"/>
  <c r="E707" i="5"/>
  <c r="X707" i="5" s="1"/>
  <c r="E708" i="5"/>
  <c r="X708" i="5" s="1"/>
  <c r="E709" i="5"/>
  <c r="E710" i="5"/>
  <c r="E711" i="5"/>
  <c r="X711" i="5" s="1"/>
  <c r="E712" i="5"/>
  <c r="E713" i="5"/>
  <c r="X713" i="5" s="1"/>
  <c r="E714" i="5"/>
  <c r="X714" i="5" s="1"/>
  <c r="E715" i="5"/>
  <c r="E716" i="5"/>
  <c r="X716" i="5" s="1"/>
  <c r="E717" i="5"/>
  <c r="X717" i="5" s="1"/>
  <c r="E718" i="5"/>
  <c r="E719" i="5"/>
  <c r="X719" i="5" s="1"/>
  <c r="E720" i="5"/>
  <c r="X720" i="5" s="1"/>
  <c r="E721" i="5"/>
  <c r="E722" i="5"/>
  <c r="X722" i="5" s="1"/>
  <c r="E723" i="5"/>
  <c r="X723" i="5" s="1"/>
  <c r="E724" i="5"/>
  <c r="E725" i="5"/>
  <c r="X725" i="5" s="1"/>
  <c r="E726" i="5"/>
  <c r="X726" i="5" s="1"/>
  <c r="E727" i="5"/>
  <c r="E728" i="5"/>
  <c r="E729" i="5"/>
  <c r="X729" i="5" s="1"/>
  <c r="E730" i="5"/>
  <c r="E731" i="5"/>
  <c r="X731" i="5" s="1"/>
  <c r="E732" i="5"/>
  <c r="X732" i="5" s="1"/>
  <c r="E733" i="5"/>
  <c r="E734" i="5"/>
  <c r="X734" i="5" s="1"/>
  <c r="E735" i="5"/>
  <c r="X735" i="5" s="1"/>
  <c r="E736" i="5"/>
  <c r="E737" i="5"/>
  <c r="X737" i="5" s="1"/>
  <c r="E738" i="5"/>
  <c r="X738" i="5" s="1"/>
  <c r="E739" i="5"/>
  <c r="E740" i="5"/>
  <c r="X740" i="5" s="1"/>
  <c r="E741" i="5"/>
  <c r="X741" i="5" s="1"/>
  <c r="E742" i="5"/>
  <c r="E743" i="5"/>
  <c r="X743" i="5" s="1"/>
  <c r="E744" i="5"/>
  <c r="X744" i="5" s="1"/>
  <c r="E745" i="5"/>
  <c r="E746" i="5"/>
  <c r="E747" i="5"/>
  <c r="X747" i="5" s="1"/>
  <c r="E748" i="5"/>
  <c r="E749" i="5"/>
  <c r="X749" i="5" s="1"/>
  <c r="E750" i="5"/>
  <c r="X750" i="5" s="1"/>
  <c r="E751" i="5"/>
  <c r="E752" i="5"/>
  <c r="E753" i="5"/>
  <c r="X753" i="5" s="1"/>
  <c r="E754" i="5"/>
  <c r="E755" i="5"/>
  <c r="X755" i="5" s="1"/>
  <c r="E756" i="5"/>
  <c r="X756" i="5" s="1"/>
  <c r="E757" i="5"/>
  <c r="E758" i="5"/>
  <c r="E759" i="5"/>
  <c r="X759" i="5" s="1"/>
  <c r="E760" i="5"/>
  <c r="E761" i="5"/>
  <c r="X761" i="5" s="1"/>
  <c r="E762" i="5"/>
  <c r="X762" i="5" s="1"/>
  <c r="E763" i="5"/>
  <c r="E764" i="5"/>
  <c r="X764" i="5" s="1"/>
  <c r="E765" i="5"/>
  <c r="X765" i="5" s="1"/>
  <c r="E766" i="5"/>
  <c r="E767" i="5"/>
  <c r="X767" i="5" s="1"/>
  <c r="E768" i="5"/>
  <c r="X768" i="5" s="1"/>
  <c r="E769" i="5"/>
  <c r="E770" i="5"/>
  <c r="E771" i="5"/>
  <c r="X771" i="5" s="1"/>
  <c r="E772" i="5"/>
  <c r="E773" i="5"/>
  <c r="X773" i="5" s="1"/>
  <c r="E774" i="5"/>
  <c r="X774" i="5" s="1"/>
  <c r="E775" i="5"/>
  <c r="E776" i="5"/>
  <c r="E777" i="5"/>
  <c r="X777" i="5" s="1"/>
  <c r="E778" i="5"/>
  <c r="E779" i="5"/>
  <c r="X779" i="5" s="1"/>
  <c r="E780" i="5"/>
  <c r="X780" i="5" s="1"/>
  <c r="E781" i="5"/>
  <c r="E782" i="5"/>
  <c r="E783" i="5"/>
  <c r="X783" i="5" s="1"/>
  <c r="E784" i="5"/>
  <c r="E785" i="5"/>
  <c r="X785" i="5" s="1"/>
  <c r="E786" i="5"/>
  <c r="X786" i="5" s="1"/>
  <c r="E787" i="5"/>
  <c r="E788" i="5"/>
  <c r="X788" i="5" s="1"/>
  <c r="E789" i="5"/>
  <c r="X789" i="5" s="1"/>
  <c r="E790" i="5"/>
  <c r="E791" i="5"/>
  <c r="X791" i="5" s="1"/>
  <c r="E792" i="5"/>
  <c r="X792" i="5" s="1"/>
  <c r="E793" i="5"/>
  <c r="E794" i="5"/>
  <c r="E795" i="5"/>
  <c r="X795" i="5" s="1"/>
  <c r="E796" i="5"/>
  <c r="E797" i="5"/>
  <c r="X797" i="5" s="1"/>
  <c r="E798" i="5"/>
  <c r="X798" i="5" s="1"/>
  <c r="E799" i="5"/>
  <c r="E800" i="5"/>
  <c r="X800" i="5" s="1"/>
  <c r="E801" i="5"/>
  <c r="X801" i="5" s="1"/>
  <c r="E802" i="5"/>
  <c r="E803" i="5"/>
  <c r="X803" i="5" s="1"/>
  <c r="E804" i="5"/>
  <c r="X804" i="5" s="1"/>
  <c r="E805" i="5"/>
  <c r="E806" i="5"/>
  <c r="X806" i="5" s="1"/>
  <c r="E807" i="5"/>
  <c r="X807" i="5" s="1"/>
  <c r="E808" i="5"/>
  <c r="E809" i="5"/>
  <c r="X809" i="5" s="1"/>
  <c r="E810" i="5"/>
  <c r="X810" i="5" s="1"/>
  <c r="E811" i="5"/>
  <c r="E812" i="5"/>
  <c r="X812" i="5" s="1"/>
  <c r="E813" i="5"/>
  <c r="X813" i="5" s="1"/>
  <c r="E814" i="5"/>
  <c r="E815" i="5"/>
  <c r="X815" i="5" s="1"/>
  <c r="E816" i="5"/>
  <c r="X816" i="5" s="1"/>
  <c r="E817" i="5"/>
  <c r="E818" i="5"/>
  <c r="E819" i="5"/>
  <c r="X819" i="5" s="1"/>
  <c r="E820" i="5"/>
  <c r="E821" i="5"/>
  <c r="X821" i="5" s="1"/>
  <c r="E822" i="5"/>
  <c r="X822" i="5" s="1"/>
  <c r="E823" i="5"/>
  <c r="E824" i="5"/>
  <c r="E825" i="5"/>
  <c r="X825" i="5" s="1"/>
  <c r="E826" i="5"/>
  <c r="E827" i="5"/>
  <c r="X827" i="5" s="1"/>
  <c r="E828" i="5"/>
  <c r="X828" i="5" s="1"/>
  <c r="E829" i="5"/>
  <c r="E830" i="5"/>
  <c r="X830" i="5" s="1"/>
  <c r="E831" i="5"/>
  <c r="X831" i="5" s="1"/>
  <c r="E832" i="5"/>
  <c r="E833" i="5"/>
  <c r="X833" i="5" s="1"/>
  <c r="E834" i="5"/>
  <c r="X834" i="5" s="1"/>
  <c r="E835" i="5"/>
  <c r="E836" i="5"/>
  <c r="X836" i="5" s="1"/>
  <c r="E837" i="5"/>
  <c r="X837" i="5" s="1"/>
  <c r="E838" i="5"/>
  <c r="E839" i="5"/>
  <c r="X839" i="5" s="1"/>
  <c r="E840" i="5"/>
  <c r="X840" i="5" s="1"/>
  <c r="E841" i="5"/>
  <c r="E842" i="5"/>
  <c r="X842" i="5" s="1"/>
  <c r="E843" i="5"/>
  <c r="X843" i="5" s="1"/>
  <c r="E844" i="5"/>
  <c r="E845" i="5"/>
  <c r="X845" i="5" s="1"/>
  <c r="E846" i="5"/>
  <c r="X846" i="5" s="1"/>
  <c r="E847" i="5"/>
  <c r="E848" i="5"/>
  <c r="E849" i="5"/>
  <c r="X849" i="5" s="1"/>
  <c r="E850" i="5"/>
  <c r="E851" i="5"/>
  <c r="X851" i="5" s="1"/>
  <c r="E852" i="5"/>
  <c r="X852" i="5" s="1"/>
  <c r="E853" i="5"/>
  <c r="E854" i="5"/>
  <c r="X854" i="5" s="1"/>
  <c r="E855" i="5"/>
  <c r="X855" i="5" s="1"/>
  <c r="E856" i="5"/>
  <c r="E857" i="5"/>
  <c r="X857" i="5" s="1"/>
  <c r="E858" i="5"/>
  <c r="X858" i="5" s="1"/>
  <c r="E859" i="5"/>
  <c r="E860" i="5"/>
  <c r="X860" i="5" s="1"/>
  <c r="E861" i="5"/>
  <c r="X861" i="5" s="1"/>
  <c r="E862" i="5"/>
  <c r="E863" i="5"/>
  <c r="X863" i="5" s="1"/>
  <c r="E864" i="5"/>
  <c r="X864" i="5" s="1"/>
  <c r="E865" i="5"/>
  <c r="E866" i="5"/>
  <c r="E867" i="5"/>
  <c r="X867" i="5" s="1"/>
  <c r="E868" i="5"/>
  <c r="E869" i="5"/>
  <c r="X869" i="5" s="1"/>
  <c r="E870" i="5"/>
  <c r="X870" i="5" s="1"/>
  <c r="E871" i="5"/>
  <c r="E872" i="5"/>
  <c r="E873" i="5"/>
  <c r="X873" i="5" s="1"/>
  <c r="E874" i="5"/>
  <c r="E875" i="5"/>
  <c r="X875" i="5" s="1"/>
  <c r="E876" i="5"/>
  <c r="X876" i="5" s="1"/>
  <c r="E877" i="5"/>
  <c r="E878" i="5"/>
  <c r="X878" i="5" s="1"/>
  <c r="E879" i="5"/>
  <c r="X879" i="5" s="1"/>
  <c r="E880" i="5"/>
  <c r="E881" i="5"/>
  <c r="X881" i="5" s="1"/>
  <c r="E882" i="5"/>
  <c r="X882" i="5" s="1"/>
  <c r="E883" i="5"/>
  <c r="E884" i="5"/>
  <c r="E885" i="5"/>
  <c r="X885" i="5" s="1"/>
  <c r="E886" i="5"/>
  <c r="E887" i="5"/>
  <c r="X887" i="5" s="1"/>
  <c r="E888" i="5"/>
  <c r="X888" i="5" s="1"/>
  <c r="E889" i="5"/>
  <c r="E890" i="5"/>
  <c r="E891" i="5"/>
  <c r="X891" i="5" s="1"/>
  <c r="E892" i="5"/>
  <c r="E893" i="5"/>
  <c r="X893" i="5" s="1"/>
  <c r="E894" i="5"/>
  <c r="X894" i="5" s="1"/>
  <c r="E895" i="5"/>
  <c r="E896" i="5"/>
  <c r="X896" i="5" s="1"/>
  <c r="E897" i="5"/>
  <c r="X897" i="5" s="1"/>
  <c r="E898" i="5"/>
  <c r="E899" i="5"/>
  <c r="X899" i="5" s="1"/>
  <c r="E900" i="5"/>
  <c r="X900" i="5" s="1"/>
  <c r="E901" i="5"/>
  <c r="E902" i="5"/>
  <c r="E903" i="5"/>
  <c r="X903" i="5" s="1"/>
  <c r="E904" i="5"/>
  <c r="E905" i="5"/>
  <c r="X905" i="5" s="1"/>
  <c r="E906" i="5"/>
  <c r="X906" i="5" s="1"/>
  <c r="E907" i="5"/>
  <c r="E908" i="5"/>
  <c r="X908" i="5" s="1"/>
  <c r="E909" i="5"/>
  <c r="X909" i="5" s="1"/>
  <c r="E910" i="5"/>
  <c r="E911" i="5"/>
  <c r="X911" i="5" s="1"/>
  <c r="E912" i="5"/>
  <c r="X912" i="5" s="1"/>
  <c r="E913" i="5"/>
  <c r="E914" i="5"/>
  <c r="X914" i="5" s="1"/>
  <c r="E915" i="5"/>
  <c r="X915" i="5" s="1"/>
  <c r="E916" i="5"/>
  <c r="E917" i="5"/>
  <c r="X917" i="5" s="1"/>
  <c r="E918" i="5"/>
  <c r="X918" i="5" s="1"/>
  <c r="E919" i="5"/>
  <c r="E920" i="5"/>
  <c r="X920" i="5" s="1"/>
  <c r="E921" i="5"/>
  <c r="X921" i="5" s="1"/>
  <c r="E922" i="5"/>
  <c r="E923" i="5"/>
  <c r="E924" i="5"/>
  <c r="X924" i="5" s="1"/>
  <c r="E925" i="5"/>
  <c r="E926" i="5"/>
  <c r="E927" i="5"/>
  <c r="X927" i="5" s="1"/>
  <c r="E928" i="5"/>
  <c r="E929" i="5"/>
  <c r="X929" i="5" s="1"/>
  <c r="E930" i="5"/>
  <c r="X930" i="5" s="1"/>
  <c r="E931" i="5"/>
  <c r="E932" i="5"/>
  <c r="E933" i="5"/>
  <c r="X933" i="5" s="1"/>
  <c r="E934" i="5"/>
  <c r="E935" i="5"/>
  <c r="X935" i="5" s="1"/>
  <c r="E936" i="5"/>
  <c r="X936" i="5" s="1"/>
  <c r="E937" i="5"/>
  <c r="E938" i="5"/>
  <c r="E939" i="5"/>
  <c r="X939" i="5" s="1"/>
  <c r="E940" i="5"/>
  <c r="E941" i="5"/>
  <c r="X941" i="5" s="1"/>
  <c r="E942" i="5"/>
  <c r="X942" i="5" s="1"/>
  <c r="E943" i="5"/>
  <c r="E944" i="5"/>
  <c r="E945" i="5"/>
  <c r="X945" i="5" s="1"/>
  <c r="E946" i="5"/>
  <c r="E947" i="5"/>
  <c r="X947" i="5" s="1"/>
  <c r="E948" i="5"/>
  <c r="X948" i="5" s="1"/>
  <c r="E949" i="5"/>
  <c r="E950" i="5"/>
  <c r="E951" i="5"/>
  <c r="X951" i="5" s="1"/>
  <c r="E952" i="5"/>
  <c r="E953" i="5"/>
  <c r="X953" i="5" s="1"/>
  <c r="E954" i="5"/>
  <c r="X954" i="5" s="1"/>
  <c r="E955" i="5"/>
  <c r="E956" i="5"/>
  <c r="E957" i="5"/>
  <c r="X957" i="5" s="1"/>
  <c r="E958" i="5"/>
  <c r="E959" i="5"/>
  <c r="X959" i="5" s="1"/>
  <c r="E960" i="5"/>
  <c r="X960" i="5" s="1"/>
  <c r="E961" i="5"/>
  <c r="E962" i="5"/>
  <c r="X962" i="5" s="1"/>
  <c r="E963" i="5"/>
  <c r="X963" i="5" s="1"/>
  <c r="E964" i="5"/>
  <c r="E965" i="5"/>
  <c r="X965" i="5" s="1"/>
  <c r="E966" i="5"/>
  <c r="X966" i="5" s="1"/>
  <c r="E967" i="5"/>
  <c r="E968" i="5"/>
  <c r="E969" i="5"/>
  <c r="X969" i="5" s="1"/>
  <c r="E970" i="5"/>
  <c r="E971" i="5"/>
  <c r="X971" i="5" s="1"/>
  <c r="E972" i="5"/>
  <c r="X972" i="5" s="1"/>
  <c r="E973" i="5"/>
  <c r="E974" i="5"/>
  <c r="E975" i="5"/>
  <c r="X975" i="5" s="1"/>
  <c r="E976" i="5"/>
  <c r="E977" i="5"/>
  <c r="E978" i="5"/>
  <c r="X978" i="5" s="1"/>
  <c r="E979" i="5"/>
  <c r="E980" i="5"/>
  <c r="X980" i="5" s="1"/>
  <c r="E981" i="5"/>
  <c r="X981" i="5" s="1"/>
  <c r="E982" i="5"/>
  <c r="E983" i="5"/>
  <c r="E984" i="5"/>
  <c r="X984" i="5" s="1"/>
  <c r="E985" i="5"/>
  <c r="E986" i="5"/>
  <c r="X986" i="5" s="1"/>
  <c r="E987" i="5"/>
  <c r="X987" i="5" s="1"/>
  <c r="E988" i="5"/>
  <c r="E989" i="5"/>
  <c r="X989" i="5" s="1"/>
  <c r="E990" i="5"/>
  <c r="X990" i="5" s="1"/>
  <c r="E991" i="5"/>
  <c r="X991" i="5" s="1"/>
  <c r="E992" i="5"/>
  <c r="E993" i="5"/>
  <c r="X993" i="5" s="1"/>
  <c r="E994" i="5"/>
  <c r="E995" i="5"/>
  <c r="X995" i="5" s="1"/>
  <c r="E996" i="5"/>
  <c r="X996" i="5" s="1"/>
  <c r="E997" i="5"/>
  <c r="E998" i="5"/>
  <c r="X998" i="5" s="1"/>
  <c r="E999" i="5"/>
  <c r="X999" i="5" s="1"/>
  <c r="E1000" i="5"/>
  <c r="E1001" i="5"/>
  <c r="X1001" i="5" s="1"/>
  <c r="E1002" i="5"/>
  <c r="X1002" i="5" s="1"/>
  <c r="E1003" i="5"/>
  <c r="E1004" i="5"/>
  <c r="X1004" i="5" s="1"/>
  <c r="E1005" i="5"/>
  <c r="X1005" i="5" s="1"/>
  <c r="E1006" i="5"/>
  <c r="E1007" i="5"/>
  <c r="X1007" i="5" s="1"/>
  <c r="E1008" i="5"/>
  <c r="X1008" i="5" s="1"/>
  <c r="E1009" i="5"/>
  <c r="E1010" i="5"/>
  <c r="E1011" i="5"/>
  <c r="X1011" i="5" s="1"/>
  <c r="E1012" i="5"/>
  <c r="E1013" i="5"/>
  <c r="X1013" i="5" s="1"/>
  <c r="E1014" i="5"/>
  <c r="X1014" i="5" s="1"/>
  <c r="E1015" i="5"/>
  <c r="E1016" i="5"/>
  <c r="E1017" i="5"/>
  <c r="X1017" i="5" s="1"/>
  <c r="E1018" i="5"/>
  <c r="E1019" i="5"/>
  <c r="X1019" i="5" s="1"/>
  <c r="E1020" i="5"/>
  <c r="X1020" i="5" s="1"/>
  <c r="E1021" i="5"/>
  <c r="E1022" i="5"/>
  <c r="X1022" i="5" s="1"/>
  <c r="E1023" i="5"/>
  <c r="X1023" i="5" s="1"/>
  <c r="E1024" i="5"/>
  <c r="E1025" i="5"/>
  <c r="X1025" i="5" s="1"/>
  <c r="E1026" i="5"/>
  <c r="X1026" i="5" s="1"/>
  <c r="E1027" i="5"/>
  <c r="X1027" i="5" s="1"/>
  <c r="E1028" i="5"/>
  <c r="E1029" i="5"/>
  <c r="X1029" i="5" s="1"/>
  <c r="E1030" i="5"/>
  <c r="E1031" i="5"/>
  <c r="X1031" i="5" s="1"/>
  <c r="E1032" i="5"/>
  <c r="X1032" i="5" s="1"/>
  <c r="E1033" i="5"/>
  <c r="E1034" i="5"/>
  <c r="E1035" i="5"/>
  <c r="X1035" i="5" s="1"/>
  <c r="E1036" i="5"/>
  <c r="E1037" i="5"/>
  <c r="X1037" i="5" s="1"/>
  <c r="E1038" i="5"/>
  <c r="X1038" i="5" s="1"/>
  <c r="E1039" i="5"/>
  <c r="E1040" i="5"/>
  <c r="E1041" i="5"/>
  <c r="X1041" i="5" s="1"/>
  <c r="E1042" i="5"/>
  <c r="E1043" i="5"/>
  <c r="X1043" i="5" s="1"/>
  <c r="E1044" i="5"/>
  <c r="X1044" i="5" s="1"/>
  <c r="E1045" i="5"/>
  <c r="E1046" i="5"/>
  <c r="X1046" i="5" s="1"/>
  <c r="E1047" i="5"/>
  <c r="X1047" i="5" s="1"/>
  <c r="E1048" i="5"/>
  <c r="E1049" i="5"/>
  <c r="E1050" i="5"/>
  <c r="X1050" i="5" s="1"/>
  <c r="E1051" i="5"/>
  <c r="E1052" i="5"/>
  <c r="E1053" i="5"/>
  <c r="X1053" i="5" s="1"/>
  <c r="E1054" i="5"/>
  <c r="E1055" i="5"/>
  <c r="X1055" i="5" s="1"/>
  <c r="E1056" i="5"/>
  <c r="X1056" i="5" s="1"/>
  <c r="E1057" i="5"/>
  <c r="E1058" i="5"/>
  <c r="X1058" i="5" s="1"/>
  <c r="E1059" i="5"/>
  <c r="X1059" i="5" s="1"/>
  <c r="E1060" i="5"/>
  <c r="E1061" i="5"/>
  <c r="X1061" i="5" s="1"/>
  <c r="E1062" i="5"/>
  <c r="X1062" i="5" s="1"/>
  <c r="E1063" i="5"/>
  <c r="E1064" i="5"/>
  <c r="E1065" i="5"/>
  <c r="X1065" i="5" s="1"/>
  <c r="E1066" i="5"/>
  <c r="E1067" i="5"/>
  <c r="E1068" i="5"/>
  <c r="X1068" i="5" s="1"/>
  <c r="E1069" i="5"/>
  <c r="E1070" i="5"/>
  <c r="X1070" i="5" s="1"/>
  <c r="E1071" i="5"/>
  <c r="X1071" i="5" s="1"/>
  <c r="E1072" i="5"/>
  <c r="E1073" i="5"/>
  <c r="X1073" i="5" s="1"/>
  <c r="E1074" i="5"/>
  <c r="X1074" i="5" s="1"/>
  <c r="E1075" i="5"/>
  <c r="X1075" i="5" s="1"/>
  <c r="E1076" i="5"/>
  <c r="E1077" i="5"/>
  <c r="X1077" i="5" s="1"/>
  <c r="E1078" i="5"/>
  <c r="E1079" i="5"/>
  <c r="X1079" i="5" s="1"/>
  <c r="E1080" i="5"/>
  <c r="X1080" i="5" s="1"/>
  <c r="E1081" i="5"/>
  <c r="E1082" i="5"/>
  <c r="E1083" i="5"/>
  <c r="X1083" i="5" s="1"/>
  <c r="E1084" i="5"/>
  <c r="E1085" i="5"/>
  <c r="X1085" i="5" s="1"/>
  <c r="E1086" i="5"/>
  <c r="X1086" i="5" s="1"/>
  <c r="E1087" i="5"/>
  <c r="X1087" i="5" s="1"/>
  <c r="E1088" i="5"/>
  <c r="E1089" i="5"/>
  <c r="X1089" i="5" s="1"/>
  <c r="E1090" i="5"/>
  <c r="E1091" i="5"/>
  <c r="X1091" i="5" s="1"/>
  <c r="E1092" i="5"/>
  <c r="X1092" i="5" s="1"/>
  <c r="E1093" i="5"/>
  <c r="E1094" i="5"/>
  <c r="X1094" i="5" s="1"/>
  <c r="E1095" i="5"/>
  <c r="X1095" i="5" s="1"/>
  <c r="E1096" i="5"/>
  <c r="E1097" i="5"/>
  <c r="X1097" i="5" s="1"/>
  <c r="E1098" i="5"/>
  <c r="X1098" i="5" s="1"/>
  <c r="E1099" i="5"/>
  <c r="X1099" i="5" s="1"/>
  <c r="E1100" i="5"/>
  <c r="E1101" i="5"/>
  <c r="X1101" i="5" s="1"/>
  <c r="E1102" i="5"/>
  <c r="E1103" i="5"/>
  <c r="X1103" i="5" s="1"/>
  <c r="E1104" i="5"/>
  <c r="X1104" i="5" s="1"/>
  <c r="E1105" i="5"/>
  <c r="E1106" i="5"/>
  <c r="X1106" i="5" s="1"/>
  <c r="E1107" i="5"/>
  <c r="X1107" i="5" s="1"/>
  <c r="E1108" i="5"/>
  <c r="E1109" i="5"/>
  <c r="X1109" i="5" s="1"/>
  <c r="E1110" i="5"/>
  <c r="X1110" i="5" s="1"/>
  <c r="E1111" i="5"/>
  <c r="E1112" i="5"/>
  <c r="E1113" i="5"/>
  <c r="X1113" i="5" s="1"/>
  <c r="E1114" i="5"/>
  <c r="E1115" i="5"/>
  <c r="X1115" i="5" s="1"/>
  <c r="E1116" i="5"/>
  <c r="X1116" i="5" s="1"/>
  <c r="E1117" i="5"/>
  <c r="E1118" i="5"/>
  <c r="X1118" i="5" s="1"/>
  <c r="E1119" i="5"/>
  <c r="X1119" i="5" s="1"/>
  <c r="E1120" i="5"/>
  <c r="E1121" i="5"/>
  <c r="X1121" i="5" s="1"/>
  <c r="E1122" i="5"/>
  <c r="X1122" i="5" s="1"/>
  <c r="E1123" i="5"/>
  <c r="E1124" i="5"/>
  <c r="E1125" i="5"/>
  <c r="X1125" i="5" s="1"/>
  <c r="E1126" i="5"/>
  <c r="E1127" i="5"/>
  <c r="X1127" i="5" s="1"/>
  <c r="E1128" i="5"/>
  <c r="X1128" i="5" s="1"/>
  <c r="E1129" i="5"/>
  <c r="E1130" i="5"/>
  <c r="X1130" i="5" s="1"/>
  <c r="E1131" i="5"/>
  <c r="X1131" i="5" s="1"/>
  <c r="E1132" i="5"/>
  <c r="E1133" i="5"/>
  <c r="X1133" i="5" s="1"/>
  <c r="E1134" i="5"/>
  <c r="X1134" i="5" s="1"/>
  <c r="E1135" i="5"/>
  <c r="E1136" i="5"/>
  <c r="E1137" i="5"/>
  <c r="X1137" i="5" s="1"/>
  <c r="E1138" i="5"/>
  <c r="E1139" i="5"/>
  <c r="X1139" i="5" s="1"/>
  <c r="E1140" i="5"/>
  <c r="X1140" i="5" s="1"/>
  <c r="E1141" i="5"/>
  <c r="E1142" i="5"/>
  <c r="E1143" i="5"/>
  <c r="X1143" i="5" s="1"/>
  <c r="E1144" i="5"/>
  <c r="E1145" i="5"/>
  <c r="X1145" i="5" s="1"/>
  <c r="E1146" i="5"/>
  <c r="X1146" i="5" s="1"/>
  <c r="E1147" i="5"/>
  <c r="E1148" i="5"/>
  <c r="X1148" i="5" s="1"/>
  <c r="E1149" i="5"/>
  <c r="X1149" i="5" s="1"/>
  <c r="E1150" i="5"/>
  <c r="E1151" i="5"/>
  <c r="X1151" i="5" s="1"/>
  <c r="E1152" i="5"/>
  <c r="X1152" i="5" s="1"/>
  <c r="E1153" i="5"/>
  <c r="E1154" i="5"/>
  <c r="E1155" i="5"/>
  <c r="X1155" i="5" s="1"/>
  <c r="E1156" i="5"/>
  <c r="E1157" i="5"/>
  <c r="X1157" i="5" s="1"/>
  <c r="E1158" i="5"/>
  <c r="X1158" i="5" s="1"/>
  <c r="E1159" i="5"/>
  <c r="E1160" i="5"/>
  <c r="X1160" i="5" s="1"/>
  <c r="E1161" i="5"/>
  <c r="X1161" i="5" s="1"/>
  <c r="E1162" i="5"/>
  <c r="E1163" i="5"/>
  <c r="X1163" i="5" s="1"/>
  <c r="E1164" i="5"/>
  <c r="X1164" i="5" s="1"/>
  <c r="E1165" i="5"/>
  <c r="X1165" i="5" s="1"/>
  <c r="E1166" i="5"/>
  <c r="X1166" i="5" s="1"/>
  <c r="E1167" i="5"/>
  <c r="X1167" i="5" s="1"/>
  <c r="E1168" i="5"/>
  <c r="E1169" i="5"/>
  <c r="X1169" i="5" s="1"/>
  <c r="E1170" i="5"/>
  <c r="X1170" i="5" s="1"/>
  <c r="E1171" i="5"/>
  <c r="E1172" i="5"/>
  <c r="E1173" i="5"/>
  <c r="X1173" i="5" s="1"/>
  <c r="E1174" i="5"/>
  <c r="E1175" i="5"/>
  <c r="X1175" i="5" s="1"/>
  <c r="E1176" i="5"/>
  <c r="X1176" i="5" s="1"/>
  <c r="E1177" i="5"/>
  <c r="E1178" i="5"/>
  <c r="X1178" i="5" s="1"/>
  <c r="E1179" i="5"/>
  <c r="X1179" i="5" s="1"/>
  <c r="E1180" i="5"/>
  <c r="E1181" i="5"/>
  <c r="X1181" i="5" s="1"/>
  <c r="E1182" i="5"/>
  <c r="X1182" i="5" s="1"/>
  <c r="E1183" i="5"/>
  <c r="E1184" i="5"/>
  <c r="X1184" i="5" s="1"/>
  <c r="E1185" i="5"/>
  <c r="X1185" i="5" s="1"/>
  <c r="E1186" i="5"/>
  <c r="E1187" i="5"/>
  <c r="X1187" i="5" s="1"/>
  <c r="E1188" i="5"/>
  <c r="X1188" i="5" s="1"/>
  <c r="E1189" i="5"/>
  <c r="X1189" i="5" s="1"/>
  <c r="E1190" i="5"/>
  <c r="E1191" i="5"/>
  <c r="X1191" i="5" s="1"/>
  <c r="E1192" i="5"/>
  <c r="E1193" i="5"/>
  <c r="X1193" i="5" s="1"/>
  <c r="E1194" i="5"/>
  <c r="X1194" i="5" s="1"/>
  <c r="E1195" i="5"/>
  <c r="E1196" i="5"/>
  <c r="E1197" i="5"/>
  <c r="X1197" i="5" s="1"/>
  <c r="E1198" i="5"/>
  <c r="E1199" i="5"/>
  <c r="X1199" i="5" s="1"/>
  <c r="E1200" i="5"/>
  <c r="X1200" i="5" s="1"/>
  <c r="E1201" i="5"/>
  <c r="X1201" i="5" s="1"/>
  <c r="E1202" i="5"/>
  <c r="X1202" i="5" s="1"/>
  <c r="E1203" i="5"/>
  <c r="X1203" i="5" s="1"/>
  <c r="E1204" i="5"/>
  <c r="E1205" i="5"/>
  <c r="X1205" i="5" s="1"/>
  <c r="E1206" i="5"/>
  <c r="X1206" i="5" s="1"/>
  <c r="E1207" i="5"/>
  <c r="E1208" i="5"/>
  <c r="X1208" i="5" s="1"/>
  <c r="E1209" i="5"/>
  <c r="X1209" i="5" s="1"/>
  <c r="E1210" i="5"/>
  <c r="E1211" i="5"/>
  <c r="X1211" i="5" s="1"/>
  <c r="E1212" i="5"/>
  <c r="X1212" i="5" s="1"/>
  <c r="E1213" i="5"/>
  <c r="X1213" i="5" s="1"/>
  <c r="E1214" i="5"/>
  <c r="X1214" i="5" s="1"/>
  <c r="E1215" i="5"/>
  <c r="X1215" i="5" s="1"/>
  <c r="E1216" i="5"/>
  <c r="E1217" i="5"/>
  <c r="X1217" i="5" s="1"/>
  <c r="E1218" i="5"/>
  <c r="X1218" i="5" s="1"/>
  <c r="E1219" i="5"/>
  <c r="E1220" i="5"/>
  <c r="E1221" i="5"/>
  <c r="X1221" i="5" s="1"/>
  <c r="E1222" i="5"/>
  <c r="E1223" i="5"/>
  <c r="X1223" i="5" s="1"/>
  <c r="E1224" i="5"/>
  <c r="X1224" i="5" s="1"/>
  <c r="E1225" i="5"/>
  <c r="E1226" i="5"/>
  <c r="E1227" i="5"/>
  <c r="X1227" i="5" s="1"/>
  <c r="E1228" i="5"/>
  <c r="E1229" i="5"/>
  <c r="X1229" i="5" s="1"/>
  <c r="E1230" i="5"/>
  <c r="X1230" i="5" s="1"/>
  <c r="E1231" i="5"/>
  <c r="E1232" i="5"/>
  <c r="E1233" i="5"/>
  <c r="X1233" i="5" s="1"/>
  <c r="E1234" i="5"/>
  <c r="E1235" i="5"/>
  <c r="E1236" i="5"/>
  <c r="X1236" i="5" s="1"/>
  <c r="E1237" i="5"/>
  <c r="X1237" i="5" s="1"/>
  <c r="E1238" i="5"/>
  <c r="E1239" i="5"/>
  <c r="X1239" i="5" s="1"/>
  <c r="E1240" i="5"/>
  <c r="E1241" i="5"/>
  <c r="X1241" i="5" s="1"/>
  <c r="E1242" i="5"/>
  <c r="X1242" i="5" s="1"/>
  <c r="E1243" i="5"/>
  <c r="E1244" i="5"/>
  <c r="E1245" i="5"/>
  <c r="X1245" i="5" s="1"/>
  <c r="E1246" i="5"/>
  <c r="E1247" i="5"/>
  <c r="E1248" i="5"/>
  <c r="X1248" i="5" s="1"/>
  <c r="E1249" i="5"/>
  <c r="E1250" i="5"/>
  <c r="X1250" i="5" s="1"/>
  <c r="E1251" i="5"/>
  <c r="X1251" i="5" s="1"/>
  <c r="E1252" i="5"/>
  <c r="E1253" i="5"/>
  <c r="X1253" i="5" s="1"/>
  <c r="E1254" i="5"/>
  <c r="X1254" i="5" s="1"/>
  <c r="E1255" i="5"/>
  <c r="E1256" i="5"/>
  <c r="X1256" i="5" s="1"/>
  <c r="E1257" i="5"/>
  <c r="X1257" i="5" s="1"/>
  <c r="E1258" i="5"/>
  <c r="E1259" i="5"/>
  <c r="X1259" i="5" s="1"/>
  <c r="E1260" i="5"/>
  <c r="X1260" i="5" s="1"/>
  <c r="E1261" i="5"/>
  <c r="E1262" i="5"/>
  <c r="X1262" i="5" s="1"/>
  <c r="E1263" i="5"/>
  <c r="X1263" i="5" s="1"/>
  <c r="E1264" i="5"/>
  <c r="E1265" i="5"/>
  <c r="X1265" i="5" s="1"/>
  <c r="E1266" i="5"/>
  <c r="X1266" i="5" s="1"/>
  <c r="E1267" i="5"/>
  <c r="E1268" i="5"/>
  <c r="X1268" i="5" s="1"/>
  <c r="E1269" i="5"/>
  <c r="X1269" i="5" s="1"/>
  <c r="E1270" i="5"/>
  <c r="E1271" i="5"/>
  <c r="X1271" i="5" s="1"/>
  <c r="E1272" i="5"/>
  <c r="X1272" i="5" s="1"/>
  <c r="E1273" i="5"/>
  <c r="E1274" i="5"/>
  <c r="X1274" i="5" s="1"/>
  <c r="E1275" i="5"/>
  <c r="X1275" i="5" s="1"/>
  <c r="E1276" i="5"/>
  <c r="E1277" i="5"/>
  <c r="X1277" i="5" s="1"/>
  <c r="E1278" i="5"/>
  <c r="X1278" i="5" s="1"/>
  <c r="E1279" i="5"/>
  <c r="E1280" i="5"/>
  <c r="X1280" i="5" s="1"/>
  <c r="E1281" i="5"/>
  <c r="X1281" i="5" s="1"/>
  <c r="E1282" i="5"/>
  <c r="E1283" i="5"/>
  <c r="X1283" i="5" s="1"/>
  <c r="E1284" i="5"/>
  <c r="X1284" i="5" s="1"/>
  <c r="E1285" i="5"/>
  <c r="E1286" i="5"/>
  <c r="X1286" i="5" s="1"/>
  <c r="E1287" i="5"/>
  <c r="X1287" i="5" s="1"/>
  <c r="E1288" i="5"/>
  <c r="E1289" i="5"/>
  <c r="X1289" i="5" s="1"/>
  <c r="E1290" i="5"/>
  <c r="X1290" i="5" s="1"/>
  <c r="E1291" i="5"/>
  <c r="E1292" i="5"/>
  <c r="E1293" i="5"/>
  <c r="X1293" i="5" s="1"/>
  <c r="E1294" i="5"/>
  <c r="E1295" i="5"/>
  <c r="X1295" i="5" s="1"/>
  <c r="E1296" i="5"/>
  <c r="X1296" i="5" s="1"/>
  <c r="E1297" i="5"/>
  <c r="E1298" i="5"/>
  <c r="X1298" i="5" s="1"/>
  <c r="E1299" i="5"/>
  <c r="X1299" i="5" s="1"/>
  <c r="E1300" i="5"/>
  <c r="E1301" i="5"/>
  <c r="X1301" i="5" s="1"/>
  <c r="E1302" i="5"/>
  <c r="X1302" i="5" s="1"/>
  <c r="E1303" i="5"/>
  <c r="E1304" i="5"/>
  <c r="E1305" i="5"/>
  <c r="X1305" i="5" s="1"/>
  <c r="E1306" i="5"/>
  <c r="E1307" i="5"/>
  <c r="X1307" i="5" s="1"/>
  <c r="E1308" i="5"/>
  <c r="X1308" i="5" s="1"/>
  <c r="E1309" i="5"/>
  <c r="E1310" i="5"/>
  <c r="X1310" i="5" s="1"/>
  <c r="E1311" i="5"/>
  <c r="X1311" i="5" s="1"/>
  <c r="E1312" i="5"/>
  <c r="E1313" i="5"/>
  <c r="X1313" i="5" s="1"/>
  <c r="E1314" i="5"/>
  <c r="X1314" i="5" s="1"/>
  <c r="E1315" i="5"/>
  <c r="E1316" i="5"/>
  <c r="X1316" i="5" s="1"/>
  <c r="E1317" i="5"/>
  <c r="X1317" i="5" s="1"/>
  <c r="E1318" i="5"/>
  <c r="E1319" i="5"/>
  <c r="X1319" i="5" s="1"/>
  <c r="E1320" i="5"/>
  <c r="X1320" i="5" s="1"/>
  <c r="E1321" i="5"/>
  <c r="E1322" i="5"/>
  <c r="X1322" i="5" s="1"/>
  <c r="E1323" i="5"/>
  <c r="X1323" i="5" s="1"/>
  <c r="E1324" i="5"/>
  <c r="E1325" i="5"/>
  <c r="X1325" i="5" s="1"/>
  <c r="E1326" i="5"/>
  <c r="X1326" i="5" s="1"/>
  <c r="E1327" i="5"/>
  <c r="E1328" i="5"/>
  <c r="E1329" i="5"/>
  <c r="X1329" i="5" s="1"/>
  <c r="E1330" i="5"/>
  <c r="E1331" i="5"/>
  <c r="X1331" i="5" s="1"/>
  <c r="E1332" i="5"/>
  <c r="X1332" i="5" s="1"/>
  <c r="E1333" i="5"/>
  <c r="E1334" i="5"/>
  <c r="X1334" i="5" s="1"/>
  <c r="E1335" i="5"/>
  <c r="X1335" i="5" s="1"/>
  <c r="E1336" i="5"/>
  <c r="E1337" i="5"/>
  <c r="X1337" i="5" s="1"/>
  <c r="E1338" i="5"/>
  <c r="X1338" i="5" s="1"/>
  <c r="E1339" i="5"/>
  <c r="E1340" i="5"/>
  <c r="E1341" i="5"/>
  <c r="X1341" i="5" s="1"/>
  <c r="E1342" i="5"/>
  <c r="E1343" i="5"/>
  <c r="X1343" i="5" s="1"/>
  <c r="E1344" i="5"/>
  <c r="X1344" i="5" s="1"/>
  <c r="E1345" i="5"/>
  <c r="E1346" i="5"/>
  <c r="E1347" i="5"/>
  <c r="X1347" i="5" s="1"/>
  <c r="E1348" i="5"/>
  <c r="E1349" i="5"/>
  <c r="X1349" i="5" s="1"/>
  <c r="E1350" i="5"/>
  <c r="X1350" i="5" s="1"/>
  <c r="E1351" i="5"/>
  <c r="E1352" i="5"/>
  <c r="E1353" i="5"/>
  <c r="X1353" i="5" s="1"/>
  <c r="E1354" i="5"/>
  <c r="E1355" i="5"/>
  <c r="X1355" i="5" s="1"/>
  <c r="E1356" i="5"/>
  <c r="X1356" i="5" s="1"/>
  <c r="E1357" i="5"/>
  <c r="E1358" i="5"/>
  <c r="E1359" i="5"/>
  <c r="X1359" i="5" s="1"/>
  <c r="E1360" i="5"/>
  <c r="E1361" i="5"/>
  <c r="X1361" i="5" s="1"/>
  <c r="E1362" i="5"/>
  <c r="X1362" i="5" s="1"/>
  <c r="E1363" i="5"/>
  <c r="E1364" i="5"/>
  <c r="X1364" i="5" s="1"/>
  <c r="E1365" i="5"/>
  <c r="X1365" i="5" s="1"/>
  <c r="E1366" i="5"/>
  <c r="E1367" i="5"/>
  <c r="X1367" i="5" s="1"/>
  <c r="E1368" i="5"/>
  <c r="X1368" i="5" s="1"/>
  <c r="E1369" i="5"/>
  <c r="E1370" i="5"/>
  <c r="E1371" i="5"/>
  <c r="X1371" i="5" s="1"/>
  <c r="E1372" i="5"/>
  <c r="E1373" i="5"/>
  <c r="X1373" i="5" s="1"/>
  <c r="E1374" i="5"/>
  <c r="X1374" i="5" s="1"/>
  <c r="E1375" i="5"/>
  <c r="E1376" i="5"/>
  <c r="X1376" i="5" s="1"/>
  <c r="E1377" i="5"/>
  <c r="X1377" i="5" s="1"/>
  <c r="E1378" i="5"/>
  <c r="E1379" i="5"/>
  <c r="X1379" i="5" s="1"/>
  <c r="E1380" i="5"/>
  <c r="X1380" i="5" s="1"/>
  <c r="E1381" i="5"/>
  <c r="E1382" i="5"/>
  <c r="E1383" i="5"/>
  <c r="X1383" i="5" s="1"/>
  <c r="E1384" i="5"/>
  <c r="E1385" i="5"/>
  <c r="X1385" i="5" s="1"/>
  <c r="E1386" i="5"/>
  <c r="X1386" i="5" s="1"/>
  <c r="E1387" i="5"/>
  <c r="E1388" i="5"/>
  <c r="E1389" i="5"/>
  <c r="X1389" i="5" s="1"/>
  <c r="E1390" i="5"/>
  <c r="E1391" i="5"/>
  <c r="E1392" i="5"/>
  <c r="X1392" i="5" s="1"/>
  <c r="E1393" i="5"/>
  <c r="E1394" i="5"/>
  <c r="E1395" i="5"/>
  <c r="X1395" i="5" s="1"/>
  <c r="E1396" i="5"/>
  <c r="E1397" i="5"/>
  <c r="X1397" i="5" s="1"/>
  <c r="E1398" i="5"/>
  <c r="X1398" i="5" s="1"/>
  <c r="E1399" i="5"/>
  <c r="E1400" i="5"/>
  <c r="X1400" i="5" s="1"/>
  <c r="E1401" i="5"/>
  <c r="X1401" i="5" s="1"/>
  <c r="E1402" i="5"/>
  <c r="E1403" i="5"/>
  <c r="E1404" i="5"/>
  <c r="X1404" i="5" s="1"/>
  <c r="E1405" i="5"/>
  <c r="E1406" i="5"/>
  <c r="E1407" i="5"/>
  <c r="X1407" i="5" s="1"/>
  <c r="E1408" i="5"/>
  <c r="E1409" i="5"/>
  <c r="X1409" i="5" s="1"/>
  <c r="E1410" i="5"/>
  <c r="X1410" i="5" s="1"/>
  <c r="E1411" i="5"/>
  <c r="E1412" i="5"/>
  <c r="X1412" i="5" s="1"/>
  <c r="E1413" i="5"/>
  <c r="X1413" i="5" s="1"/>
  <c r="E1414" i="5"/>
  <c r="E1415" i="5"/>
  <c r="X1415" i="5" s="1"/>
  <c r="E1416" i="5"/>
  <c r="X1416" i="5" s="1"/>
  <c r="E1417" i="5"/>
  <c r="E1418" i="5"/>
  <c r="E1419" i="5"/>
  <c r="X1419" i="5" s="1"/>
  <c r="E1420" i="5"/>
  <c r="E1421" i="5"/>
  <c r="X1421" i="5" s="1"/>
  <c r="E1422" i="5"/>
  <c r="X1422" i="5" s="1"/>
  <c r="E1423" i="5"/>
  <c r="E1424" i="5"/>
  <c r="X1424" i="5" s="1"/>
  <c r="E1425" i="5"/>
  <c r="X1425" i="5" s="1"/>
  <c r="E1426" i="5"/>
  <c r="E1427" i="5"/>
  <c r="X1427" i="5" s="1"/>
  <c r="E1428" i="5"/>
  <c r="X1428" i="5" s="1"/>
  <c r="E1429" i="5"/>
  <c r="E1430" i="5"/>
  <c r="X1430" i="5" s="1"/>
  <c r="E1431" i="5"/>
  <c r="X1431" i="5" s="1"/>
  <c r="E1432" i="5"/>
  <c r="E1433" i="5"/>
  <c r="X1433" i="5" s="1"/>
  <c r="E1434" i="5"/>
  <c r="X1434" i="5" s="1"/>
  <c r="E1435" i="5"/>
  <c r="E1436" i="5"/>
  <c r="E1437" i="5"/>
  <c r="X1437" i="5" s="1"/>
  <c r="E1438" i="5"/>
  <c r="E1439" i="5"/>
  <c r="X1439" i="5" s="1"/>
  <c r="E1440" i="5"/>
  <c r="X1440" i="5" s="1"/>
  <c r="E1441" i="5"/>
  <c r="E1442" i="5"/>
  <c r="X1442" i="5" s="1"/>
  <c r="E1443" i="5"/>
  <c r="X1443" i="5" s="1"/>
  <c r="E1444" i="5"/>
  <c r="E1445" i="5"/>
  <c r="X1445" i="5" s="1"/>
  <c r="E1446" i="5"/>
  <c r="X1446" i="5" s="1"/>
  <c r="E1447" i="5"/>
  <c r="E1448" i="5"/>
  <c r="X1448" i="5" s="1"/>
  <c r="E1449" i="5"/>
  <c r="X1449" i="5" s="1"/>
  <c r="E1450" i="5"/>
  <c r="E1451" i="5"/>
  <c r="X1451" i="5" s="1"/>
  <c r="E1452" i="5"/>
  <c r="X1452" i="5" s="1"/>
  <c r="E1453" i="5"/>
  <c r="E1454" i="5"/>
  <c r="E1455" i="5"/>
  <c r="X1455" i="5" s="1"/>
  <c r="E1456" i="5"/>
  <c r="E1457" i="5"/>
  <c r="E1458" i="5"/>
  <c r="X1458" i="5" s="1"/>
  <c r="E1459" i="5"/>
  <c r="E1460" i="5"/>
  <c r="E1461" i="5"/>
  <c r="X1461" i="5" s="1"/>
  <c r="E1462" i="5"/>
  <c r="E1463" i="5"/>
  <c r="X1463" i="5" s="1"/>
  <c r="E1464" i="5"/>
  <c r="X1464" i="5" s="1"/>
  <c r="E1465" i="5"/>
  <c r="X1465" i="5" s="1"/>
  <c r="E1466" i="5"/>
  <c r="X1466" i="5" s="1"/>
  <c r="E1467" i="5"/>
  <c r="X1467" i="5" s="1"/>
  <c r="E1468" i="5"/>
  <c r="E1469" i="5"/>
  <c r="X1469" i="5" s="1"/>
  <c r="E1470" i="5"/>
  <c r="X1470" i="5" s="1"/>
  <c r="E1471" i="5"/>
  <c r="E1472" i="5"/>
  <c r="E1473" i="5"/>
  <c r="X1473" i="5" s="1"/>
  <c r="E1474" i="5"/>
  <c r="E1475" i="5"/>
  <c r="X1475" i="5" s="1"/>
  <c r="E1476" i="5"/>
  <c r="X1476" i="5" s="1"/>
  <c r="E1477" i="5"/>
  <c r="E1478" i="5"/>
  <c r="X1478" i="5" s="1"/>
  <c r="E1479" i="5"/>
  <c r="X1479" i="5" s="1"/>
  <c r="E1480" i="5"/>
  <c r="E1481" i="5"/>
  <c r="X1481" i="5" s="1"/>
  <c r="E1482" i="5"/>
  <c r="X1482" i="5" s="1"/>
  <c r="E1483" i="5"/>
  <c r="E1484" i="5"/>
  <c r="X1484" i="5" s="1"/>
  <c r="E1485" i="5"/>
  <c r="X1485" i="5" s="1"/>
  <c r="E1486" i="5"/>
  <c r="E1487" i="5"/>
  <c r="X1487" i="5" s="1"/>
  <c r="E1488" i="5"/>
  <c r="X1488" i="5" s="1"/>
  <c r="E1489" i="5"/>
  <c r="E1490" i="5"/>
  <c r="X1490" i="5" s="1"/>
  <c r="E1491" i="5"/>
  <c r="X1491" i="5" s="1"/>
  <c r="E1492" i="5"/>
  <c r="E1493" i="5"/>
  <c r="X1493" i="5" s="1"/>
  <c r="E1494" i="5"/>
  <c r="X1494" i="5" s="1"/>
  <c r="E1495" i="5"/>
  <c r="E1496" i="5"/>
  <c r="X1496" i="5" s="1"/>
  <c r="E1497" i="5"/>
  <c r="X1497" i="5" s="1"/>
  <c r="E1498" i="5"/>
  <c r="E1499" i="5"/>
  <c r="X1499" i="5" s="1"/>
  <c r="E1500" i="5"/>
  <c r="X1500" i="5" s="1"/>
  <c r="E1501" i="5"/>
  <c r="E1502" i="5"/>
  <c r="E1503" i="5"/>
  <c r="X1503" i="5" s="1"/>
  <c r="E1504" i="5"/>
  <c r="E1505" i="5"/>
  <c r="X1505" i="5" s="1"/>
  <c r="E1506" i="5"/>
  <c r="X1506" i="5" s="1"/>
  <c r="E1507" i="5"/>
  <c r="E1508" i="5"/>
  <c r="E1509" i="5"/>
  <c r="X1509" i="5" s="1"/>
  <c r="E1510" i="5"/>
  <c r="E1511" i="5"/>
  <c r="X1511" i="5" s="1"/>
  <c r="E1512" i="5"/>
  <c r="X1512" i="5" s="1"/>
  <c r="E1513" i="5"/>
  <c r="E1514" i="5"/>
  <c r="E1515" i="5"/>
  <c r="X1515" i="5" s="1"/>
  <c r="E1516" i="5"/>
  <c r="E1517" i="5"/>
  <c r="X1517" i="5" s="1"/>
  <c r="E1518" i="5"/>
  <c r="X1518" i="5" s="1"/>
  <c r="E1519" i="5"/>
  <c r="E1520" i="5"/>
  <c r="E1521" i="5"/>
  <c r="X1521" i="5" s="1"/>
  <c r="E1522" i="5"/>
  <c r="E1523" i="5"/>
  <c r="X1523" i="5" s="1"/>
  <c r="E1524" i="5"/>
  <c r="X1524" i="5" s="1"/>
  <c r="E1525" i="5"/>
  <c r="E1526" i="5"/>
  <c r="E1527" i="5"/>
  <c r="X1527" i="5" s="1"/>
  <c r="E1528" i="5"/>
  <c r="E1529" i="5"/>
  <c r="X1529" i="5" s="1"/>
  <c r="E1530" i="5"/>
  <c r="X1530" i="5" s="1"/>
  <c r="E1531" i="5"/>
  <c r="E1532" i="5"/>
  <c r="X1532" i="5" s="1"/>
  <c r="E1533" i="5"/>
  <c r="X1533" i="5" s="1"/>
  <c r="E1534" i="5"/>
  <c r="E1535" i="5"/>
  <c r="X1535" i="5" s="1"/>
  <c r="E1536" i="5"/>
  <c r="X1536" i="5" s="1"/>
  <c r="E1537" i="5"/>
  <c r="E1538" i="5"/>
  <c r="X1538" i="5" s="1"/>
  <c r="E1539" i="5"/>
  <c r="X1539" i="5" s="1"/>
  <c r="E1540" i="5"/>
  <c r="E1541" i="5"/>
  <c r="X1541" i="5" s="1"/>
  <c r="E1542" i="5"/>
  <c r="X1542" i="5" s="1"/>
  <c r="E1543" i="5"/>
  <c r="E1544" i="5"/>
  <c r="E1545" i="5"/>
  <c r="X1545" i="5" s="1"/>
  <c r="E1546" i="5"/>
  <c r="E1547" i="5"/>
  <c r="X1547" i="5" s="1"/>
  <c r="E1548" i="5"/>
  <c r="X1548" i="5" s="1"/>
  <c r="E1549" i="5"/>
  <c r="E1550" i="5"/>
  <c r="E1551" i="5"/>
  <c r="X1551" i="5" s="1"/>
  <c r="E1552" i="5"/>
  <c r="E1553" i="5"/>
  <c r="X1553" i="5" s="1"/>
  <c r="E1554" i="5"/>
  <c r="X1554" i="5" s="1"/>
  <c r="E1555" i="5"/>
  <c r="E1556" i="5"/>
  <c r="X1556" i="5" s="1"/>
  <c r="E1557" i="5"/>
  <c r="X1557" i="5" s="1"/>
  <c r="E1558" i="5"/>
  <c r="E1559" i="5"/>
  <c r="X1559" i="5" s="1"/>
  <c r="E1560" i="5"/>
  <c r="X1560" i="5" s="1"/>
  <c r="E1561" i="5"/>
  <c r="E1562" i="5"/>
  <c r="E1563" i="5"/>
  <c r="X1563" i="5" s="1"/>
  <c r="E1564" i="5"/>
  <c r="E1565" i="5"/>
  <c r="X1565" i="5" s="1"/>
  <c r="E1566" i="5"/>
  <c r="X1566" i="5" s="1"/>
  <c r="E1567" i="5"/>
  <c r="E1568" i="5"/>
  <c r="E1569" i="5"/>
  <c r="X1569" i="5" s="1"/>
  <c r="E1570" i="5"/>
  <c r="E1571" i="5"/>
  <c r="X1571" i="5" s="1"/>
  <c r="E1572" i="5"/>
  <c r="X1572" i="5" s="1"/>
  <c r="E1573" i="5"/>
  <c r="E1574" i="5"/>
  <c r="X1574" i="5" s="1"/>
  <c r="E1575" i="5"/>
  <c r="X1575" i="5" s="1"/>
  <c r="E1576" i="5"/>
  <c r="E1577" i="5"/>
  <c r="X1577" i="5" s="1"/>
  <c r="E1578" i="5"/>
  <c r="X1578" i="5" s="1"/>
  <c r="E1579" i="5"/>
  <c r="E1580" i="5"/>
  <c r="E1581" i="5"/>
  <c r="X1581" i="5" s="1"/>
  <c r="E1582" i="5"/>
  <c r="E1583" i="5"/>
  <c r="X1583" i="5" s="1"/>
  <c r="E1584" i="5"/>
  <c r="X1584" i="5" s="1"/>
  <c r="E1585" i="5"/>
  <c r="E1586" i="5"/>
  <c r="E1587" i="5"/>
  <c r="X1587" i="5" s="1"/>
  <c r="E1588" i="5"/>
  <c r="E1589" i="5"/>
  <c r="X1589" i="5" s="1"/>
  <c r="E1590" i="5"/>
  <c r="X1590" i="5" s="1"/>
  <c r="E1591" i="5"/>
  <c r="E1592" i="5"/>
  <c r="E1593" i="5"/>
  <c r="X1593" i="5" s="1"/>
  <c r="E1594" i="5"/>
  <c r="E1595" i="5"/>
  <c r="X1595" i="5" s="1"/>
  <c r="E1596" i="5"/>
  <c r="X1596" i="5" s="1"/>
  <c r="E1597" i="5"/>
  <c r="E1598" i="5"/>
  <c r="E1599" i="5"/>
  <c r="X1599" i="5" s="1"/>
  <c r="E1600" i="5"/>
  <c r="E1601" i="5"/>
  <c r="X1601" i="5" s="1"/>
  <c r="E1602" i="5"/>
  <c r="X1602" i="5" s="1"/>
  <c r="E1603" i="5"/>
  <c r="E1604" i="5"/>
  <c r="E1605" i="5"/>
  <c r="X1605" i="5" s="1"/>
  <c r="E1606" i="5"/>
  <c r="E1607" i="5"/>
  <c r="X1607" i="5" s="1"/>
  <c r="E1608" i="5"/>
  <c r="X1608" i="5" s="1"/>
  <c r="E1609" i="5"/>
  <c r="E1610" i="5"/>
  <c r="E1611" i="5"/>
  <c r="X1611" i="5" s="1"/>
  <c r="E1612" i="5"/>
  <c r="E1613" i="5"/>
  <c r="X1613" i="5" s="1"/>
  <c r="E1614" i="5"/>
  <c r="X1614" i="5" s="1"/>
  <c r="E1615" i="5"/>
  <c r="E1616" i="5"/>
  <c r="E1617" i="5"/>
  <c r="X1617" i="5" s="1"/>
  <c r="E1618" i="5"/>
  <c r="E1619" i="5"/>
  <c r="X1619" i="5" s="1"/>
  <c r="E1620" i="5"/>
  <c r="X1620" i="5" s="1"/>
  <c r="E1621" i="5"/>
  <c r="E1622" i="5"/>
  <c r="X1622" i="5" s="1"/>
  <c r="E1623" i="5"/>
  <c r="X1623" i="5" s="1"/>
  <c r="E1624" i="5"/>
  <c r="E1625" i="5"/>
  <c r="X1625" i="5" s="1"/>
  <c r="E1626" i="5"/>
  <c r="X1626" i="5" s="1"/>
  <c r="E1627" i="5"/>
  <c r="E1628" i="5"/>
  <c r="X1628" i="5" s="1"/>
  <c r="E1629" i="5"/>
  <c r="X1629" i="5" s="1"/>
  <c r="E1630" i="5"/>
  <c r="E1631" i="5"/>
  <c r="X1631" i="5" s="1"/>
  <c r="E1632" i="5"/>
  <c r="X1632" i="5" s="1"/>
  <c r="E1633" i="5"/>
  <c r="E1634" i="5"/>
  <c r="E1635" i="5"/>
  <c r="X1635" i="5" s="1"/>
  <c r="E1636" i="5"/>
  <c r="E1637" i="5"/>
  <c r="X1637" i="5" s="1"/>
  <c r="E1638" i="5"/>
  <c r="X1638" i="5" s="1"/>
  <c r="E1639" i="5"/>
  <c r="E1640" i="5"/>
  <c r="E1641" i="5"/>
  <c r="X1641" i="5" s="1"/>
  <c r="E1642" i="5"/>
  <c r="E1643" i="5"/>
  <c r="X1643" i="5" s="1"/>
  <c r="E1644" i="5"/>
  <c r="X1644" i="5" s="1"/>
  <c r="E1645" i="5"/>
  <c r="E1646" i="5"/>
  <c r="E1647" i="5"/>
  <c r="X1647" i="5" s="1"/>
  <c r="E1648" i="5"/>
  <c r="E1649" i="5"/>
  <c r="X1649" i="5" s="1"/>
  <c r="E1650" i="5"/>
  <c r="X1650" i="5" s="1"/>
  <c r="E1651" i="5"/>
  <c r="E1652" i="5"/>
  <c r="E1653" i="5"/>
  <c r="X1653" i="5" s="1"/>
  <c r="E1654" i="5"/>
  <c r="E1655" i="5"/>
  <c r="X1655" i="5" s="1"/>
  <c r="E1656" i="5"/>
  <c r="X1656" i="5" s="1"/>
  <c r="E1657" i="5"/>
  <c r="E1658" i="5"/>
  <c r="X1658" i="5" s="1"/>
  <c r="E1659" i="5"/>
  <c r="X1659" i="5" s="1"/>
  <c r="E1660" i="5"/>
  <c r="E1661" i="5"/>
  <c r="X1661" i="5" s="1"/>
  <c r="E1662" i="5"/>
  <c r="X1662" i="5" s="1"/>
  <c r="E1663" i="5"/>
  <c r="E1664" i="5"/>
  <c r="X1664" i="5" s="1"/>
  <c r="E1665" i="5"/>
  <c r="X1665" i="5" s="1"/>
  <c r="E1666" i="5"/>
  <c r="E1667" i="5"/>
  <c r="X1667" i="5" s="1"/>
  <c r="E1668" i="5"/>
  <c r="X1668" i="5" s="1"/>
  <c r="E1669" i="5"/>
  <c r="E1670" i="5"/>
  <c r="E1671" i="5"/>
  <c r="X1671" i="5" s="1"/>
  <c r="E1672" i="5"/>
  <c r="E1673" i="5"/>
  <c r="X1673" i="5" s="1"/>
  <c r="E1674" i="5"/>
  <c r="X1674" i="5" s="1"/>
  <c r="E1675" i="5"/>
  <c r="E1676" i="5"/>
  <c r="X1676" i="5" s="1"/>
  <c r="E1677" i="5"/>
  <c r="X1677" i="5" s="1"/>
  <c r="E1678" i="5"/>
  <c r="E1679" i="5"/>
  <c r="X1679" i="5" s="1"/>
  <c r="E1680" i="5"/>
  <c r="X1680" i="5" s="1"/>
  <c r="E1681" i="5"/>
  <c r="X1681" i="5" s="1"/>
  <c r="E1682" i="5"/>
  <c r="E1683" i="5"/>
  <c r="X1683" i="5" s="1"/>
  <c r="E1684" i="5"/>
  <c r="E1685" i="5"/>
  <c r="X1685" i="5" s="1"/>
  <c r="E1686" i="5"/>
  <c r="X1686" i="5" s="1"/>
  <c r="E1687" i="5"/>
  <c r="E1688" i="5"/>
  <c r="E1689" i="5"/>
  <c r="X1689" i="5" s="1"/>
  <c r="E1690" i="5"/>
  <c r="E1691" i="5"/>
  <c r="X1691" i="5" s="1"/>
  <c r="E1692" i="5"/>
  <c r="X1692" i="5" s="1"/>
  <c r="E1693" i="5"/>
  <c r="E1694" i="5"/>
  <c r="E1695" i="5"/>
  <c r="X1695" i="5" s="1"/>
  <c r="E1696" i="5"/>
  <c r="E1697" i="5"/>
  <c r="X1697" i="5" s="1"/>
  <c r="E1698" i="5"/>
  <c r="X1698" i="5" s="1"/>
  <c r="E1699" i="5"/>
  <c r="E1700" i="5"/>
  <c r="E1701" i="5"/>
  <c r="X1701" i="5" s="1"/>
  <c r="E1702" i="5"/>
  <c r="E1703" i="5"/>
  <c r="X1703" i="5" s="1"/>
  <c r="E1704" i="5"/>
  <c r="X1704" i="5" s="1"/>
  <c r="E1705" i="5"/>
  <c r="E1706" i="5"/>
  <c r="X1706" i="5" s="1"/>
  <c r="E1707" i="5"/>
  <c r="X1707" i="5" s="1"/>
  <c r="E1708" i="5"/>
  <c r="E1709" i="5"/>
  <c r="X1709" i="5" s="1"/>
  <c r="E1710" i="5"/>
  <c r="X1710" i="5" s="1"/>
  <c r="E1711" i="5"/>
  <c r="E1712" i="5"/>
  <c r="E1713" i="5"/>
  <c r="X1713" i="5" s="1"/>
  <c r="E1714" i="5"/>
  <c r="E1715" i="5"/>
  <c r="X1715" i="5" s="1"/>
  <c r="E1716" i="5"/>
  <c r="X1716" i="5" s="1"/>
  <c r="E1717" i="5"/>
  <c r="X1717" i="5" s="1"/>
  <c r="E1718" i="5"/>
  <c r="E1719" i="5"/>
  <c r="X1719" i="5" s="1"/>
  <c r="E1720" i="5"/>
  <c r="E1721" i="5"/>
  <c r="X1721" i="5" s="1"/>
  <c r="E1722" i="5"/>
  <c r="X1722" i="5" s="1"/>
  <c r="E1723" i="5"/>
  <c r="E1724" i="5"/>
  <c r="E1725" i="5"/>
  <c r="X1725" i="5" s="1"/>
  <c r="E1726" i="5"/>
  <c r="E1727" i="5"/>
  <c r="X1727" i="5" s="1"/>
  <c r="E1728" i="5"/>
  <c r="X1728" i="5" s="1"/>
  <c r="E1729" i="5"/>
  <c r="E1730" i="5"/>
  <c r="E1731" i="5"/>
  <c r="X1731" i="5" s="1"/>
  <c r="E1732" i="5"/>
  <c r="E1733" i="5"/>
  <c r="X1733" i="5" s="1"/>
  <c r="E1734" i="5"/>
  <c r="X1734" i="5" s="1"/>
  <c r="E1735" i="5"/>
  <c r="E1736" i="5"/>
  <c r="E1737" i="5"/>
  <c r="X1737" i="5" s="1"/>
  <c r="E1738" i="5"/>
  <c r="E1739" i="5"/>
  <c r="X1739" i="5" s="1"/>
  <c r="E1740" i="5"/>
  <c r="X1740" i="5" s="1"/>
  <c r="E1741" i="5"/>
  <c r="E1742" i="5"/>
  <c r="E1743" i="5"/>
  <c r="X1743" i="5" s="1"/>
  <c r="E1744" i="5"/>
  <c r="E1745" i="5"/>
  <c r="X1745" i="5" s="1"/>
  <c r="E1746" i="5"/>
  <c r="X1746" i="5" s="1"/>
  <c r="E1747" i="5"/>
  <c r="E1748" i="5"/>
  <c r="E1749" i="5"/>
  <c r="X1749" i="5" s="1"/>
  <c r="E1750" i="5"/>
  <c r="E1751" i="5"/>
  <c r="X1751" i="5" s="1"/>
  <c r="E1752" i="5"/>
  <c r="X1752" i="5" s="1"/>
  <c r="E1753" i="5"/>
  <c r="E1754" i="5"/>
  <c r="E1755" i="5"/>
  <c r="X1755" i="5" s="1"/>
  <c r="E1756" i="5"/>
  <c r="E1757" i="5"/>
  <c r="X1757" i="5" s="1"/>
  <c r="E1758" i="5"/>
  <c r="X1758" i="5" s="1"/>
  <c r="E1759" i="5"/>
  <c r="E1760" i="5"/>
  <c r="E1761" i="5"/>
  <c r="X1761" i="5" s="1"/>
  <c r="E1762" i="5"/>
  <c r="E1763" i="5"/>
  <c r="X1763" i="5" s="1"/>
  <c r="E1764" i="5"/>
  <c r="X1764" i="5" s="1"/>
  <c r="E1765" i="5"/>
  <c r="E1766" i="5"/>
  <c r="E1767" i="5"/>
  <c r="X1767" i="5" s="1"/>
  <c r="E1768" i="5"/>
  <c r="E1769" i="5"/>
  <c r="X1769" i="5" s="1"/>
  <c r="E1770" i="5"/>
  <c r="X1770" i="5" s="1"/>
  <c r="E1771" i="5"/>
  <c r="E1772" i="5"/>
  <c r="X1772" i="5" s="1"/>
  <c r="E1773" i="5"/>
  <c r="X1773" i="5" s="1"/>
  <c r="E1774" i="5"/>
  <c r="E1775" i="5"/>
  <c r="X1775" i="5" s="1"/>
  <c r="E1776" i="5"/>
  <c r="X1776" i="5" s="1"/>
  <c r="E1777" i="5"/>
  <c r="E1778" i="5"/>
  <c r="E1779" i="5"/>
  <c r="X1779" i="5" s="1"/>
  <c r="E1780" i="5"/>
  <c r="E1781" i="5"/>
  <c r="X1781" i="5" s="1"/>
  <c r="E1782" i="5"/>
  <c r="X1782" i="5" s="1"/>
  <c r="E1783" i="5"/>
  <c r="E1784" i="5"/>
  <c r="X1784" i="5" s="1"/>
  <c r="E1785" i="5"/>
  <c r="X1785" i="5" s="1"/>
  <c r="E1786" i="5"/>
  <c r="E1787" i="5"/>
  <c r="X1787" i="5" s="1"/>
  <c r="E1788" i="5"/>
  <c r="X1788" i="5" s="1"/>
  <c r="E1789" i="5"/>
  <c r="E1790" i="5"/>
  <c r="X1790" i="5" s="1"/>
  <c r="E1791" i="5"/>
  <c r="X1791" i="5" s="1"/>
  <c r="E1792" i="5"/>
  <c r="E1793" i="5"/>
  <c r="X1793" i="5" s="1"/>
  <c r="E1794" i="5"/>
  <c r="X1794" i="5" s="1"/>
  <c r="E1795" i="5"/>
  <c r="E1796" i="5"/>
  <c r="E1797" i="5"/>
  <c r="X1797" i="5" s="1"/>
  <c r="E1798" i="5"/>
  <c r="E1799" i="5"/>
  <c r="X1799" i="5" s="1"/>
  <c r="E1800" i="5"/>
  <c r="X1800" i="5" s="1"/>
  <c r="E1801" i="5"/>
  <c r="E1802" i="5"/>
  <c r="X1802" i="5" s="1"/>
  <c r="E1803" i="5"/>
  <c r="X1803" i="5" s="1"/>
  <c r="E1804" i="5"/>
  <c r="E1805" i="5"/>
  <c r="X1805" i="5" s="1"/>
  <c r="E1806" i="5"/>
  <c r="X1806" i="5" s="1"/>
  <c r="E1807" i="5"/>
  <c r="E1808" i="5"/>
  <c r="X1808" i="5" s="1"/>
  <c r="E1809" i="5"/>
  <c r="X1809" i="5" s="1"/>
  <c r="E1810" i="5"/>
  <c r="E1811" i="5"/>
  <c r="X1811" i="5" s="1"/>
  <c r="E1812" i="5"/>
  <c r="X1812" i="5" s="1"/>
  <c r="E1813" i="5"/>
  <c r="E1814" i="5"/>
  <c r="X1814" i="5" s="1"/>
  <c r="E1815" i="5"/>
  <c r="X1815" i="5" s="1"/>
  <c r="E1816" i="5"/>
  <c r="E1817" i="5"/>
  <c r="X1817" i="5" s="1"/>
  <c r="E1818" i="5"/>
  <c r="X1818" i="5" s="1"/>
  <c r="E1819" i="5"/>
  <c r="E1820" i="5"/>
  <c r="E1821" i="5"/>
  <c r="X1821" i="5" s="1"/>
  <c r="E1822" i="5"/>
  <c r="E1823" i="5"/>
  <c r="X1823" i="5" s="1"/>
  <c r="E1824" i="5"/>
  <c r="X1824" i="5" s="1"/>
  <c r="E1825" i="5"/>
  <c r="E1826" i="5"/>
  <c r="E1827" i="5"/>
  <c r="X1827" i="5" s="1"/>
  <c r="E1828" i="5"/>
  <c r="E1829" i="5"/>
  <c r="X1829" i="5" s="1"/>
  <c r="E1830" i="5"/>
  <c r="X1830" i="5" s="1"/>
  <c r="E1831" i="5"/>
  <c r="E1832" i="5"/>
  <c r="X1832" i="5" s="1"/>
  <c r="E1833" i="5"/>
  <c r="X1833" i="5" s="1"/>
  <c r="E1834" i="5"/>
  <c r="E1835" i="5"/>
  <c r="X1835" i="5" s="1"/>
  <c r="E1836" i="5"/>
  <c r="X1836" i="5" s="1"/>
  <c r="E1837" i="5"/>
  <c r="E1838" i="5"/>
  <c r="E1839" i="5"/>
  <c r="X1839" i="5" s="1"/>
  <c r="E1840" i="5"/>
  <c r="E1841" i="5"/>
  <c r="X1841" i="5" s="1"/>
  <c r="E1842" i="5"/>
  <c r="X1842" i="5" s="1"/>
  <c r="E1843" i="5"/>
  <c r="E1844" i="5"/>
  <c r="X1844" i="5" s="1"/>
  <c r="E1845" i="5"/>
  <c r="X1845" i="5" s="1"/>
  <c r="E1846" i="5"/>
  <c r="E1847" i="5"/>
  <c r="X1847" i="5" s="1"/>
  <c r="E1848" i="5"/>
  <c r="X1848" i="5" s="1"/>
  <c r="E1849" i="5"/>
  <c r="E1850" i="5"/>
  <c r="E1851" i="5"/>
  <c r="X1851" i="5" s="1"/>
  <c r="E1852" i="5"/>
  <c r="E1853" i="5"/>
  <c r="X1853" i="5" s="1"/>
  <c r="E1854" i="5"/>
  <c r="X1854" i="5" s="1"/>
  <c r="E1855" i="5"/>
  <c r="E1856" i="5"/>
  <c r="E1857" i="5"/>
  <c r="X1857" i="5" s="1"/>
  <c r="E1858" i="5"/>
  <c r="E1859" i="5"/>
  <c r="X1859" i="5" s="1"/>
  <c r="E1860" i="5"/>
  <c r="X1860" i="5" s="1"/>
  <c r="E1861" i="5"/>
  <c r="E1862" i="5"/>
  <c r="E1863" i="5"/>
  <c r="X1863" i="5" s="1"/>
  <c r="E1864" i="5"/>
  <c r="E1865" i="5"/>
  <c r="X1865" i="5" s="1"/>
  <c r="E1866" i="5"/>
  <c r="X1866" i="5" s="1"/>
  <c r="E1867" i="5"/>
  <c r="E1868" i="5"/>
  <c r="E1869" i="5"/>
  <c r="X1869" i="5" s="1"/>
  <c r="E1870" i="5"/>
  <c r="E1871" i="5"/>
  <c r="X1871" i="5" s="1"/>
  <c r="E1872" i="5"/>
  <c r="X1872" i="5" s="1"/>
  <c r="E1873" i="5"/>
  <c r="E1874" i="5"/>
  <c r="X1874" i="5" s="1"/>
  <c r="E1875" i="5"/>
  <c r="X1875" i="5" s="1"/>
  <c r="E1876" i="5"/>
  <c r="E1877" i="5"/>
  <c r="X1877" i="5" s="1"/>
  <c r="E1878" i="5"/>
  <c r="X1878" i="5" s="1"/>
  <c r="E1879" i="5"/>
  <c r="E1880" i="5"/>
  <c r="E1881" i="5"/>
  <c r="X1881" i="5" s="1"/>
  <c r="E1882" i="5"/>
  <c r="E1883" i="5"/>
  <c r="X1883" i="5" s="1"/>
  <c r="E1884" i="5"/>
  <c r="X1884" i="5" s="1"/>
  <c r="E1885" i="5"/>
  <c r="E1886" i="5"/>
  <c r="X1886" i="5" s="1"/>
  <c r="E1887" i="5"/>
  <c r="X1887" i="5" s="1"/>
  <c r="E1888" i="5"/>
  <c r="E1889" i="5"/>
  <c r="X1889" i="5" s="1"/>
  <c r="E1890" i="5"/>
  <c r="X1890" i="5" s="1"/>
  <c r="E1891" i="5"/>
  <c r="E1892" i="5"/>
  <c r="X1892" i="5" s="1"/>
  <c r="E1893" i="5"/>
  <c r="X1893" i="5" s="1"/>
  <c r="E1894" i="5"/>
  <c r="E1895" i="5"/>
  <c r="X1895" i="5" s="1"/>
  <c r="E1896" i="5"/>
  <c r="X1896" i="5" s="1"/>
  <c r="E1897" i="5"/>
  <c r="E1898" i="5"/>
  <c r="X1898" i="5" s="1"/>
  <c r="E1899" i="5"/>
  <c r="X1899" i="5" s="1"/>
  <c r="E1900" i="5"/>
  <c r="E1901" i="5"/>
  <c r="X1901" i="5" s="1"/>
  <c r="E1902" i="5"/>
  <c r="X1902" i="5" s="1"/>
  <c r="E1903" i="5"/>
  <c r="E1904" i="5"/>
  <c r="E1905" i="5"/>
  <c r="X1905" i="5" s="1"/>
  <c r="E1906" i="5"/>
  <c r="E1907" i="5"/>
  <c r="X1907" i="5" s="1"/>
  <c r="E1908" i="5"/>
  <c r="X1908" i="5" s="1"/>
  <c r="E1909" i="5"/>
  <c r="X1909" i="5" s="1"/>
  <c r="E1910" i="5"/>
  <c r="E1911" i="5"/>
  <c r="X1911" i="5" s="1"/>
  <c r="E1912" i="5"/>
  <c r="E1913" i="5"/>
  <c r="X1913" i="5" s="1"/>
  <c r="E1914" i="5"/>
  <c r="X1914" i="5" s="1"/>
  <c r="E1915" i="5"/>
  <c r="E1916" i="5"/>
  <c r="X1916" i="5" s="1"/>
  <c r="E1917" i="5"/>
  <c r="X1917" i="5" s="1"/>
  <c r="E1918" i="5"/>
  <c r="E1919" i="5"/>
  <c r="X1919" i="5" s="1"/>
  <c r="E1920" i="5"/>
  <c r="X1920" i="5" s="1"/>
  <c r="E1921" i="5"/>
  <c r="E1922" i="5"/>
  <c r="E1923" i="5"/>
  <c r="X1923" i="5" s="1"/>
  <c r="E1924" i="5"/>
  <c r="E1925" i="5"/>
  <c r="X1925" i="5" s="1"/>
  <c r="E1926" i="5"/>
  <c r="X1926" i="5" s="1"/>
  <c r="E1927" i="5"/>
  <c r="E1928" i="5"/>
  <c r="X1928" i="5" s="1"/>
  <c r="E1929" i="5"/>
  <c r="X1929" i="5" s="1"/>
  <c r="E1930" i="5"/>
  <c r="E1931" i="5"/>
  <c r="X1931" i="5" s="1"/>
  <c r="E1932" i="5"/>
  <c r="X1932" i="5" s="1"/>
  <c r="E1933" i="5"/>
  <c r="E1934" i="5"/>
  <c r="E1935" i="5"/>
  <c r="X1935" i="5" s="1"/>
  <c r="E1936" i="5"/>
  <c r="E1937" i="5"/>
  <c r="X1937" i="5" s="1"/>
  <c r="E1938" i="5"/>
  <c r="X1938" i="5" s="1"/>
  <c r="E1939" i="5"/>
  <c r="X1939" i="5" s="1"/>
  <c r="E1940" i="5"/>
  <c r="E1941" i="5"/>
  <c r="X1941" i="5" s="1"/>
  <c r="E1942" i="5"/>
  <c r="E1943" i="5"/>
  <c r="X1943" i="5" s="1"/>
  <c r="E1944" i="5"/>
  <c r="X1944" i="5" s="1"/>
  <c r="E1945" i="5"/>
  <c r="E1946" i="5"/>
  <c r="E1947" i="5"/>
  <c r="X1947" i="5" s="1"/>
  <c r="E1948" i="5"/>
  <c r="E1949" i="5"/>
  <c r="X1949" i="5" s="1"/>
  <c r="E1950" i="5"/>
  <c r="X1950" i="5" s="1"/>
  <c r="E1951" i="5"/>
  <c r="E1952" i="5"/>
  <c r="X1952" i="5" s="1"/>
  <c r="E1953" i="5"/>
  <c r="X1953" i="5" s="1"/>
  <c r="E1954" i="5"/>
  <c r="E1955" i="5"/>
  <c r="X1955" i="5" s="1"/>
  <c r="E1956" i="5"/>
  <c r="X1956" i="5" s="1"/>
  <c r="E1957" i="5"/>
  <c r="X1957" i="5" s="1"/>
  <c r="E1958" i="5"/>
  <c r="X1958" i="5" s="1"/>
  <c r="E1959" i="5"/>
  <c r="X1959" i="5" s="1"/>
  <c r="E1960" i="5"/>
  <c r="E1961" i="5"/>
  <c r="X1961" i="5" s="1"/>
  <c r="E1962" i="5"/>
  <c r="X1962" i="5" s="1"/>
  <c r="E1963" i="5"/>
  <c r="E1964" i="5"/>
  <c r="X1964" i="5" s="1"/>
  <c r="E1965" i="5"/>
  <c r="X1965" i="5" s="1"/>
  <c r="E1966" i="5"/>
  <c r="E1967" i="5"/>
  <c r="X1967" i="5" s="1"/>
  <c r="E1968" i="5"/>
  <c r="X1968" i="5" s="1"/>
  <c r="E1969" i="5"/>
  <c r="X1969" i="5" s="1"/>
  <c r="E1970" i="5"/>
  <c r="X1970" i="5" s="1"/>
  <c r="E1971" i="5"/>
  <c r="X1971" i="5" s="1"/>
  <c r="E1972" i="5"/>
  <c r="E1973" i="5"/>
  <c r="X1973" i="5" s="1"/>
  <c r="E1974" i="5"/>
  <c r="X1974" i="5" s="1"/>
  <c r="E1975" i="5"/>
  <c r="E1976" i="5"/>
  <c r="X1976" i="5" s="1"/>
  <c r="E1977" i="5"/>
  <c r="X1977" i="5" s="1"/>
  <c r="E1978" i="5"/>
  <c r="E1979" i="5"/>
  <c r="X1979" i="5" s="1"/>
  <c r="E1980" i="5"/>
  <c r="X1980" i="5" s="1"/>
  <c r="E1981" i="5"/>
  <c r="X1981" i="5" s="1"/>
  <c r="E1982" i="5"/>
  <c r="E1983" i="5"/>
  <c r="X1983" i="5" s="1"/>
  <c r="E1984" i="5"/>
  <c r="E1985" i="5"/>
  <c r="X1985" i="5" s="1"/>
  <c r="E1986" i="5"/>
  <c r="X1986" i="5" s="1"/>
  <c r="E1987" i="5"/>
  <c r="E1988" i="5"/>
  <c r="X1988" i="5" s="1"/>
  <c r="E1989" i="5"/>
  <c r="X1989" i="5" s="1"/>
  <c r="E1990" i="5"/>
  <c r="E1991" i="5"/>
  <c r="X1991" i="5" s="1"/>
  <c r="E1992" i="5"/>
  <c r="X1992" i="5" s="1"/>
  <c r="E1993" i="5"/>
  <c r="E1994" i="5"/>
  <c r="E1995" i="5"/>
  <c r="X1995" i="5" s="1"/>
  <c r="E1996" i="5"/>
  <c r="E1997" i="5"/>
  <c r="X1997" i="5" s="1"/>
  <c r="E1998" i="5"/>
  <c r="X1998" i="5" s="1"/>
  <c r="E1999" i="5"/>
  <c r="E2000" i="5"/>
  <c r="X2000" i="5" s="1"/>
  <c r="E2001" i="5"/>
  <c r="X2001" i="5" s="1"/>
  <c r="E2002" i="5"/>
  <c r="E2003" i="5"/>
  <c r="X2003" i="5" s="1"/>
  <c r="E2004" i="5"/>
  <c r="X2004" i="5" s="1"/>
  <c r="E2005" i="5"/>
  <c r="E2006" i="5"/>
  <c r="E2007" i="5"/>
  <c r="X2007" i="5" s="1"/>
  <c r="E2008" i="5"/>
  <c r="E2009" i="5"/>
  <c r="X2009" i="5" s="1"/>
  <c r="E2010" i="5"/>
  <c r="X2010" i="5" s="1"/>
  <c r="E2011" i="5"/>
  <c r="E2012" i="5"/>
  <c r="X2012" i="5" s="1"/>
  <c r="E2013" i="5"/>
  <c r="X2013" i="5" s="1"/>
  <c r="E2014" i="5"/>
  <c r="E2015" i="5"/>
  <c r="X2015" i="5" s="1"/>
  <c r="E2016" i="5"/>
  <c r="X2016" i="5" s="1"/>
  <c r="E2017" i="5"/>
  <c r="X2017" i="5" s="1"/>
  <c r="E2018" i="5"/>
  <c r="E2019" i="5"/>
  <c r="X2019" i="5" s="1"/>
  <c r="E2020" i="5"/>
  <c r="E2021" i="5"/>
  <c r="X2021" i="5" s="1"/>
  <c r="E2022" i="5"/>
  <c r="X2022" i="5" s="1"/>
  <c r="E2023" i="5"/>
  <c r="E2024" i="5"/>
  <c r="X2024" i="5" s="1"/>
  <c r="E2025" i="5"/>
  <c r="X2025" i="5" s="1"/>
  <c r="E2026" i="5"/>
  <c r="E2027" i="5"/>
  <c r="X2027" i="5" s="1"/>
  <c r="E2028" i="5"/>
  <c r="X2028" i="5" s="1"/>
  <c r="E2029" i="5"/>
  <c r="E2030" i="5"/>
  <c r="X2030" i="5" s="1"/>
  <c r="E2031" i="5"/>
  <c r="X2031" i="5" s="1"/>
  <c r="E2032" i="5"/>
  <c r="E2033" i="5"/>
  <c r="X2033" i="5" s="1"/>
  <c r="E2034" i="5"/>
  <c r="X2034" i="5" s="1"/>
  <c r="E2035" i="5"/>
  <c r="E2036" i="5"/>
  <c r="E2037" i="5"/>
  <c r="X2037" i="5" s="1"/>
  <c r="E2038" i="5"/>
  <c r="E2039" i="5"/>
  <c r="X2039" i="5" s="1"/>
  <c r="E2040" i="5"/>
  <c r="X2040" i="5" s="1"/>
  <c r="E2041" i="5"/>
  <c r="X2041" i="5" s="1"/>
  <c r="E2042" i="5"/>
  <c r="E2043" i="5"/>
  <c r="X2043" i="5" s="1"/>
  <c r="E2044" i="5"/>
  <c r="E2045" i="5"/>
  <c r="X2045" i="5" s="1"/>
  <c r="E2046" i="5"/>
  <c r="X2046" i="5" s="1"/>
  <c r="E2047" i="5"/>
  <c r="E2048" i="5"/>
  <c r="X2048" i="5" s="1"/>
  <c r="E2049" i="5"/>
  <c r="X2049" i="5" s="1"/>
  <c r="E2050" i="5"/>
  <c r="E2051" i="5"/>
  <c r="X2051" i="5" s="1"/>
  <c r="E2052" i="5"/>
  <c r="X2052" i="5" s="1"/>
  <c r="E2053" i="5"/>
  <c r="X2053" i="5" s="1"/>
  <c r="E2054" i="5"/>
  <c r="E2055" i="5"/>
  <c r="X2055" i="5" s="1"/>
  <c r="E2056" i="5"/>
  <c r="E2057" i="5"/>
  <c r="X2057" i="5" s="1"/>
  <c r="E2058" i="5"/>
  <c r="X2058" i="5" s="1"/>
  <c r="E2059" i="5"/>
  <c r="E2060" i="5"/>
  <c r="E2061" i="5"/>
  <c r="X2061" i="5" s="1"/>
  <c r="E2062" i="5"/>
  <c r="E2063" i="5"/>
  <c r="E2064" i="5"/>
  <c r="X2064" i="5" s="1"/>
  <c r="E2065" i="5"/>
  <c r="X2065" i="5" s="1"/>
  <c r="E2066" i="5"/>
  <c r="E2067" i="5"/>
  <c r="X2067" i="5" s="1"/>
  <c r="E2068" i="5"/>
  <c r="E2069" i="5"/>
  <c r="X2069" i="5" s="1"/>
  <c r="E2070" i="5"/>
  <c r="X2070" i="5" s="1"/>
  <c r="E2071" i="5"/>
  <c r="E2072" i="5"/>
  <c r="X2072" i="5" s="1"/>
  <c r="E2073" i="5"/>
  <c r="X2073" i="5" s="1"/>
  <c r="E2074" i="5"/>
  <c r="E2075" i="5"/>
  <c r="X2075" i="5" s="1"/>
  <c r="E2076" i="5"/>
  <c r="X2076" i="5" s="1"/>
  <c r="E2077" i="5"/>
  <c r="E2078" i="5"/>
  <c r="E2079" i="5"/>
  <c r="X2079" i="5" s="1"/>
  <c r="E2080" i="5"/>
  <c r="E2081" i="5"/>
  <c r="X2081" i="5" s="1"/>
  <c r="E2082" i="5"/>
  <c r="X2082" i="5" s="1"/>
  <c r="E2083" i="5"/>
  <c r="E2084" i="5"/>
  <c r="E2085" i="5"/>
  <c r="X2085" i="5" s="1"/>
  <c r="E2086" i="5"/>
  <c r="E2087" i="5"/>
  <c r="X2087" i="5" s="1"/>
  <c r="E2088" i="5"/>
  <c r="X2088" i="5" s="1"/>
  <c r="E2089" i="5"/>
  <c r="E2090" i="5"/>
  <c r="E2091" i="5"/>
  <c r="X2091" i="5" s="1"/>
  <c r="E2092" i="5"/>
  <c r="E2093" i="5"/>
  <c r="X2093" i="5" s="1"/>
  <c r="E2094" i="5"/>
  <c r="X2094" i="5" s="1"/>
  <c r="E2095" i="5"/>
  <c r="E2096" i="5"/>
  <c r="X2096" i="5" s="1"/>
  <c r="E2097" i="5"/>
  <c r="X2097" i="5" s="1"/>
  <c r="E2098" i="5"/>
  <c r="E2099" i="5"/>
  <c r="X2099" i="5" s="1"/>
  <c r="E2100" i="5"/>
  <c r="X2100" i="5" s="1"/>
  <c r="E2101" i="5"/>
  <c r="E2102" i="5"/>
  <c r="X2102" i="5" s="1"/>
  <c r="E2103" i="5"/>
  <c r="X2103" i="5" s="1"/>
  <c r="E2104" i="5"/>
  <c r="E2105" i="5"/>
  <c r="X2105" i="5" s="1"/>
  <c r="E2106" i="5"/>
  <c r="X2106" i="5" s="1"/>
  <c r="E2107" i="5"/>
  <c r="E2108" i="5"/>
  <c r="X2108" i="5" s="1"/>
  <c r="E2109" i="5"/>
  <c r="X2109" i="5" s="1"/>
  <c r="E2110" i="5"/>
  <c r="E2111" i="5"/>
  <c r="X2111" i="5" s="1"/>
  <c r="E2112" i="5"/>
  <c r="X2112" i="5" s="1"/>
  <c r="E2113" i="5"/>
  <c r="E2114" i="5"/>
  <c r="X2114" i="5" s="1"/>
  <c r="E2115" i="5"/>
  <c r="X2115" i="5" s="1"/>
  <c r="E2116" i="5"/>
  <c r="E2117" i="5"/>
  <c r="X2117" i="5" s="1"/>
  <c r="E2118" i="5"/>
  <c r="X2118" i="5" s="1"/>
  <c r="E2119" i="5"/>
  <c r="E2120" i="5"/>
  <c r="E2121" i="5"/>
  <c r="X2121" i="5" s="1"/>
  <c r="E2122" i="5"/>
  <c r="E2123" i="5"/>
  <c r="X2123" i="5" s="1"/>
  <c r="E2124" i="5"/>
  <c r="X2124" i="5" s="1"/>
  <c r="E2125" i="5"/>
  <c r="X2125" i="5" s="1"/>
  <c r="E2126" i="5"/>
  <c r="X2126" i="5" s="1"/>
  <c r="E2127" i="5"/>
  <c r="X2127" i="5" s="1"/>
  <c r="E2128" i="5"/>
  <c r="E2129" i="5"/>
  <c r="X2129" i="5" s="1"/>
  <c r="E2130" i="5"/>
  <c r="X2130" i="5" s="1"/>
  <c r="E2131" i="5"/>
  <c r="E2132" i="5"/>
  <c r="E2133" i="5"/>
  <c r="X2133" i="5" s="1"/>
  <c r="E2134" i="5"/>
  <c r="E2135" i="5"/>
  <c r="X2135" i="5" s="1"/>
  <c r="E2136" i="5"/>
  <c r="X2136" i="5" s="1"/>
  <c r="E2137" i="5"/>
  <c r="E2138" i="5"/>
  <c r="X2138" i="5" s="1"/>
  <c r="E2139" i="5"/>
  <c r="X2139" i="5" s="1"/>
  <c r="E2140" i="5"/>
  <c r="E2141" i="5"/>
  <c r="X2141" i="5" s="1"/>
  <c r="E2142" i="5"/>
  <c r="X2142" i="5" s="1"/>
  <c r="E2143" i="5"/>
  <c r="E2144" i="5"/>
  <c r="X2144" i="5" s="1"/>
  <c r="E2145" i="5"/>
  <c r="X2145" i="5" s="1"/>
  <c r="E2146" i="5"/>
  <c r="E2147" i="5"/>
  <c r="X2147" i="5" s="1"/>
  <c r="E2148" i="5"/>
  <c r="X2148" i="5" s="1"/>
  <c r="E2149" i="5"/>
  <c r="E2150" i="5"/>
  <c r="X2150" i="5" s="1"/>
  <c r="E2151" i="5"/>
  <c r="X2151" i="5" s="1"/>
  <c r="E2152" i="5"/>
  <c r="E2153" i="5"/>
  <c r="X2153" i="5" s="1"/>
  <c r="E2154" i="5"/>
  <c r="X2154" i="5" s="1"/>
  <c r="E2155" i="5"/>
  <c r="E2156" i="5"/>
  <c r="X2156" i="5" s="1"/>
  <c r="E2157" i="5"/>
  <c r="X2157" i="5" s="1"/>
  <c r="E2158" i="5"/>
  <c r="E2159" i="5"/>
  <c r="X2159" i="5" s="1"/>
  <c r="E2160" i="5"/>
  <c r="X2160" i="5" s="1"/>
  <c r="E2161" i="5"/>
  <c r="E2162" i="5"/>
  <c r="E2163" i="5"/>
  <c r="X2163" i="5" s="1"/>
  <c r="E2164" i="5"/>
  <c r="E2165" i="5"/>
  <c r="X2165" i="5" s="1"/>
  <c r="E2166" i="5"/>
  <c r="X2166" i="5" s="1"/>
  <c r="E2167" i="5"/>
  <c r="E2168" i="5"/>
  <c r="E2169" i="5"/>
  <c r="X2169" i="5" s="1"/>
  <c r="E2170" i="5"/>
  <c r="E2171" i="5"/>
  <c r="X2171" i="5" s="1"/>
  <c r="E2172" i="5"/>
  <c r="X2172" i="5" s="1"/>
  <c r="E2173" i="5"/>
  <c r="E2174" i="5"/>
  <c r="X2174" i="5" s="1"/>
  <c r="E2175" i="5"/>
  <c r="X2175" i="5" s="1"/>
  <c r="E2176" i="5"/>
  <c r="E2177" i="5"/>
  <c r="X2177" i="5" s="1"/>
  <c r="E2178" i="5"/>
  <c r="X2178" i="5" s="1"/>
  <c r="E2179" i="5"/>
  <c r="E2180" i="5"/>
  <c r="X2180" i="5" s="1"/>
  <c r="E2181" i="5"/>
  <c r="X2181" i="5" s="1"/>
  <c r="E2182" i="5"/>
  <c r="E2183" i="5"/>
  <c r="X2183" i="5" s="1"/>
  <c r="E2184" i="5"/>
  <c r="X2184" i="5" s="1"/>
  <c r="E2185" i="5"/>
  <c r="E2186" i="5"/>
  <c r="X2186" i="5" s="1"/>
  <c r="E2187" i="5"/>
  <c r="X2187" i="5" s="1"/>
  <c r="E2188" i="5"/>
  <c r="E2189" i="5"/>
  <c r="X2189" i="5" s="1"/>
  <c r="E2190" i="5"/>
  <c r="X2190" i="5" s="1"/>
  <c r="E2191" i="5"/>
  <c r="E2192" i="5"/>
  <c r="X2192" i="5" s="1"/>
  <c r="E2193" i="5"/>
  <c r="X2193" i="5" s="1"/>
  <c r="E2194" i="5"/>
  <c r="E2195" i="5"/>
  <c r="X2195" i="5" s="1"/>
  <c r="E2196" i="5"/>
  <c r="X2196" i="5" s="1"/>
  <c r="E2197" i="5"/>
  <c r="E2198" i="5"/>
  <c r="E2199" i="5"/>
  <c r="X2199" i="5" s="1"/>
  <c r="E2200" i="5"/>
  <c r="E2201" i="5"/>
  <c r="X2201" i="5" s="1"/>
  <c r="E2202" i="5"/>
  <c r="X2202" i="5" s="1"/>
  <c r="E2203" i="5"/>
  <c r="E2204" i="5"/>
  <c r="X2204" i="5" s="1"/>
  <c r="E2205" i="5"/>
  <c r="X2205" i="5" s="1"/>
  <c r="E2206" i="5"/>
  <c r="E2207" i="5"/>
  <c r="X2207" i="5" s="1"/>
  <c r="E2208" i="5"/>
  <c r="X2208" i="5" s="1"/>
  <c r="E2209" i="5"/>
  <c r="X2209" i="5" s="1"/>
  <c r="E2210" i="5"/>
  <c r="E2211" i="5"/>
  <c r="X2211" i="5" s="1"/>
  <c r="E2212" i="5"/>
  <c r="E2213" i="5"/>
  <c r="X2213" i="5" s="1"/>
  <c r="E2214" i="5"/>
  <c r="X2214" i="5" s="1"/>
  <c r="E2215" i="5"/>
  <c r="E2216" i="5"/>
  <c r="E2217" i="5"/>
  <c r="X2217" i="5" s="1"/>
  <c r="E2218" i="5"/>
  <c r="E2219" i="5"/>
  <c r="X2219" i="5" s="1"/>
  <c r="E2220" i="5"/>
  <c r="X2220" i="5" s="1"/>
  <c r="E2221" i="5"/>
  <c r="E2222" i="5"/>
  <c r="E2223" i="5"/>
  <c r="X2223" i="5" s="1"/>
  <c r="E2224" i="5"/>
  <c r="E2225" i="5"/>
  <c r="X2225" i="5" s="1"/>
  <c r="E2226" i="5"/>
  <c r="X2226" i="5" s="1"/>
  <c r="E2227" i="5"/>
  <c r="E2228" i="5"/>
  <c r="X2228" i="5" s="1"/>
  <c r="E2229" i="5"/>
  <c r="X2229" i="5" s="1"/>
  <c r="E2230" i="5"/>
  <c r="E2231" i="5"/>
  <c r="X2231" i="5" s="1"/>
  <c r="E2232" i="5"/>
  <c r="X2232" i="5" s="1"/>
  <c r="E2233" i="5"/>
  <c r="E2234" i="5"/>
  <c r="E2235" i="5"/>
  <c r="X2235" i="5" s="1"/>
  <c r="E2236" i="5"/>
  <c r="E2237" i="5"/>
  <c r="X2237" i="5" s="1"/>
  <c r="E2238" i="5"/>
  <c r="X2238" i="5" s="1"/>
  <c r="E2239" i="5"/>
  <c r="E2240" i="5"/>
  <c r="E2241" i="5"/>
  <c r="X2241" i="5" s="1"/>
  <c r="E2242" i="5"/>
  <c r="E2243" i="5"/>
  <c r="X2243" i="5" s="1"/>
  <c r="E2244" i="5"/>
  <c r="X2244" i="5" s="1"/>
  <c r="E2245" i="5"/>
  <c r="X2245" i="5" s="1"/>
  <c r="E2246" i="5"/>
  <c r="E2247" i="5"/>
  <c r="X2247" i="5" s="1"/>
  <c r="E2248" i="5"/>
  <c r="E2249" i="5"/>
  <c r="X2249" i="5" s="1"/>
  <c r="E2250" i="5"/>
  <c r="X2250" i="5" s="1"/>
  <c r="E2251" i="5"/>
  <c r="E2252" i="5"/>
  <c r="E2253" i="5"/>
  <c r="X2253" i="5" s="1"/>
  <c r="E2254" i="5"/>
  <c r="E2255" i="5"/>
  <c r="X2255" i="5" s="1"/>
  <c r="E2256" i="5"/>
  <c r="X2256" i="5" s="1"/>
  <c r="E2257" i="5"/>
  <c r="E2258" i="5"/>
  <c r="E2259" i="5"/>
  <c r="X2259" i="5" s="1"/>
  <c r="E2260" i="5"/>
  <c r="E2261" i="5"/>
  <c r="X2261" i="5" s="1"/>
  <c r="E2262" i="5"/>
  <c r="X2262" i="5" s="1"/>
  <c r="E2263" i="5"/>
  <c r="E2264" i="5"/>
  <c r="X2264" i="5" s="1"/>
  <c r="E2265" i="5"/>
  <c r="X2265" i="5" s="1"/>
  <c r="E2266" i="5"/>
  <c r="E2267" i="5"/>
  <c r="X2267" i="5" s="1"/>
  <c r="E2268" i="5"/>
  <c r="X2268" i="5" s="1"/>
  <c r="E2269" i="5"/>
  <c r="E2270" i="5"/>
  <c r="E2271" i="5"/>
  <c r="X2271" i="5" s="1"/>
  <c r="E2272" i="5"/>
  <c r="E2273" i="5"/>
  <c r="X2273" i="5" s="1"/>
  <c r="E2274" i="5"/>
  <c r="X2274" i="5" s="1"/>
  <c r="E2275" i="5"/>
  <c r="E2276" i="5"/>
  <c r="E2277" i="5"/>
  <c r="X2277" i="5" s="1"/>
  <c r="E2278" i="5"/>
  <c r="E2279" i="5"/>
  <c r="X2279" i="5" s="1"/>
  <c r="E2280" i="5"/>
  <c r="X2280" i="5" s="1"/>
  <c r="E2281" i="5"/>
  <c r="E2282" i="5"/>
  <c r="X2282" i="5" s="1"/>
  <c r="E2283" i="5"/>
  <c r="X2283" i="5" s="1"/>
  <c r="E2284" i="5"/>
  <c r="E2285" i="5"/>
  <c r="X2285" i="5" s="1"/>
  <c r="E2286" i="5"/>
  <c r="X2286" i="5" s="1"/>
  <c r="E2287" i="5"/>
  <c r="E2288" i="5"/>
  <c r="E2289" i="5"/>
  <c r="X2289" i="5" s="1"/>
  <c r="E2290" i="5"/>
  <c r="E2291" i="5"/>
  <c r="X2291" i="5" s="1"/>
  <c r="E2292" i="5"/>
  <c r="X2292" i="5" s="1"/>
  <c r="E2293" i="5"/>
  <c r="E2294" i="5"/>
  <c r="X2294" i="5" s="1"/>
  <c r="E2295" i="5"/>
  <c r="X2295" i="5" s="1"/>
  <c r="E2296" i="5"/>
  <c r="E2297" i="5"/>
  <c r="X2297" i="5" s="1"/>
  <c r="E2298" i="5"/>
  <c r="X2298" i="5" s="1"/>
  <c r="E2299" i="5"/>
  <c r="E2300" i="5"/>
  <c r="E2301" i="5"/>
  <c r="X2301" i="5" s="1"/>
  <c r="E2302" i="5"/>
  <c r="E2303" i="5"/>
  <c r="X2303" i="5" s="1"/>
  <c r="E2304" i="5"/>
  <c r="X2304" i="5" s="1"/>
  <c r="E2305" i="5"/>
  <c r="X2305" i="5" s="1"/>
  <c r="E2306" i="5"/>
  <c r="X2306" i="5" s="1"/>
  <c r="E2307" i="5"/>
  <c r="X2307" i="5" s="1"/>
  <c r="E2308" i="5"/>
  <c r="E2309" i="5"/>
  <c r="X2309" i="5" s="1"/>
  <c r="E2310" i="5"/>
  <c r="X2310" i="5" s="1"/>
  <c r="E2311" i="5"/>
  <c r="E2312" i="5"/>
  <c r="X2312" i="5" s="1"/>
  <c r="E2313" i="5"/>
  <c r="X2313" i="5" s="1"/>
  <c r="E2314" i="5"/>
  <c r="E2315" i="5"/>
  <c r="X2315" i="5" s="1"/>
  <c r="E2316" i="5"/>
  <c r="X2316" i="5" s="1"/>
  <c r="E2317" i="5"/>
  <c r="E2318" i="5"/>
  <c r="X2318" i="5" s="1"/>
  <c r="E2319" i="5"/>
  <c r="X2319" i="5" s="1"/>
  <c r="E2320" i="5"/>
  <c r="E2321" i="5"/>
  <c r="X2321" i="5" s="1"/>
  <c r="E2322" i="5"/>
  <c r="X2322" i="5" s="1"/>
  <c r="E2323" i="5"/>
  <c r="E2324" i="5"/>
  <c r="X2324" i="5" s="1"/>
  <c r="E2325" i="5"/>
  <c r="X2325" i="5" s="1"/>
  <c r="E2326" i="5"/>
  <c r="E2327" i="5"/>
  <c r="X2327" i="5" s="1"/>
  <c r="E2328" i="5"/>
  <c r="X2328" i="5" s="1"/>
  <c r="E2329" i="5"/>
  <c r="E2330" i="5"/>
  <c r="X2330" i="5" s="1"/>
  <c r="E2331" i="5"/>
  <c r="X2331" i="5" s="1"/>
  <c r="E2332" i="5"/>
  <c r="E2333" i="5"/>
  <c r="X2333" i="5" s="1"/>
  <c r="E2334" i="5"/>
  <c r="X2334" i="5" s="1"/>
  <c r="E2335" i="5"/>
  <c r="E2336" i="5"/>
  <c r="E2337" i="5"/>
  <c r="X2337" i="5" s="1"/>
  <c r="E2338" i="5"/>
  <c r="E2339" i="5"/>
  <c r="X2339" i="5" s="1"/>
  <c r="E2340" i="5"/>
  <c r="X2340" i="5" s="1"/>
  <c r="E2341" i="5"/>
  <c r="E2342" i="5"/>
  <c r="X2342" i="5" s="1"/>
  <c r="E2343" i="5"/>
  <c r="X2343" i="5" s="1"/>
  <c r="E2344" i="5"/>
  <c r="E2345" i="5"/>
  <c r="X2345" i="5" s="1"/>
  <c r="E2346" i="5"/>
  <c r="X2346" i="5" s="1"/>
  <c r="E2347" i="5"/>
  <c r="E2348" i="5"/>
  <c r="E2349" i="5"/>
  <c r="X2349" i="5" s="1"/>
  <c r="E2350" i="5"/>
  <c r="E2351" i="5"/>
  <c r="X2351" i="5" s="1"/>
  <c r="E2352" i="5"/>
  <c r="X2352" i="5" s="1"/>
  <c r="E2353" i="5"/>
  <c r="E2354" i="5"/>
  <c r="X2354" i="5" s="1"/>
  <c r="E2355" i="5"/>
  <c r="X2355" i="5" s="1"/>
  <c r="E2356" i="5"/>
  <c r="E2357" i="5"/>
  <c r="X2357" i="5" s="1"/>
  <c r="E2358" i="5"/>
  <c r="X2358" i="5" s="1"/>
  <c r="E2359" i="5"/>
  <c r="E2360" i="5"/>
  <c r="X2360" i="5" s="1"/>
  <c r="E2361" i="5"/>
  <c r="X2361" i="5" s="1"/>
  <c r="E2362" i="5"/>
  <c r="E2363" i="5"/>
  <c r="X2363" i="5" s="1"/>
  <c r="E2364" i="5"/>
  <c r="X2364" i="5" s="1"/>
  <c r="E2365" i="5"/>
  <c r="E2366" i="5"/>
  <c r="X2366" i="5" s="1"/>
  <c r="E2367" i="5"/>
  <c r="X2367" i="5" s="1"/>
  <c r="E2368" i="5"/>
  <c r="E2369" i="5"/>
  <c r="X2369" i="5" s="1"/>
  <c r="E2370" i="5"/>
  <c r="X2370" i="5" s="1"/>
  <c r="E2371" i="5"/>
  <c r="E2372" i="5"/>
  <c r="E2373" i="5"/>
  <c r="X2373" i="5" s="1"/>
  <c r="E2374" i="5"/>
  <c r="E2375" i="5"/>
  <c r="X2375" i="5" s="1"/>
  <c r="E2376" i="5"/>
  <c r="X2376" i="5" s="1"/>
  <c r="E2377" i="5"/>
  <c r="E2378" i="5"/>
  <c r="E2379" i="5"/>
  <c r="X2379" i="5" s="1"/>
  <c r="E2380" i="5"/>
  <c r="E2381" i="5"/>
  <c r="X2381" i="5" s="1"/>
  <c r="E2382" i="5"/>
  <c r="X2382" i="5" s="1"/>
  <c r="E2383" i="5"/>
  <c r="E2384" i="5"/>
  <c r="E2385" i="5"/>
  <c r="X2385" i="5" s="1"/>
  <c r="E2386" i="5"/>
  <c r="E2387" i="5"/>
  <c r="X2387" i="5" s="1"/>
  <c r="E2388" i="5"/>
  <c r="X2388" i="5" s="1"/>
  <c r="E2389" i="5"/>
  <c r="X2389" i="5" s="1"/>
  <c r="E2390" i="5"/>
  <c r="X2390" i="5" s="1"/>
  <c r="E2391" i="5"/>
  <c r="X2391" i="5" s="1"/>
  <c r="E2392" i="5"/>
  <c r="E2393" i="5"/>
  <c r="X2393" i="5" s="1"/>
  <c r="E2394" i="5"/>
  <c r="X2394" i="5" s="1"/>
  <c r="E2395" i="5"/>
  <c r="E2396" i="5"/>
  <c r="E2397" i="5"/>
  <c r="X2397" i="5" s="1"/>
  <c r="E2398" i="5"/>
  <c r="E2399" i="5"/>
  <c r="X2399" i="5" s="1"/>
  <c r="E2400" i="5"/>
  <c r="X2400" i="5" s="1"/>
  <c r="E2401" i="5"/>
  <c r="E2402" i="5"/>
  <c r="E2403" i="5"/>
  <c r="X2403" i="5" s="1"/>
  <c r="E2404" i="5"/>
  <c r="E2405" i="5"/>
  <c r="X2405" i="5" s="1"/>
  <c r="E2406" i="5"/>
  <c r="X2406" i="5" s="1"/>
  <c r="E2407" i="5"/>
  <c r="E2408" i="5"/>
  <c r="E2409" i="5"/>
  <c r="X2409" i="5" s="1"/>
  <c r="E2410" i="5"/>
  <c r="E2411" i="5"/>
  <c r="X2411" i="5" s="1"/>
  <c r="E2412" i="5"/>
  <c r="X2412" i="5" s="1"/>
  <c r="E2413" i="5"/>
  <c r="E2414" i="5"/>
  <c r="E2415" i="5"/>
  <c r="X2415" i="5" s="1"/>
  <c r="E2416" i="5"/>
  <c r="E2417" i="5"/>
  <c r="X2417" i="5" s="1"/>
  <c r="E2418" i="5"/>
  <c r="X2418" i="5" s="1"/>
  <c r="E2419" i="5"/>
  <c r="E2420" i="5"/>
  <c r="X2420" i="5" s="1"/>
  <c r="E2421" i="5"/>
  <c r="X2421" i="5" s="1"/>
  <c r="E2422" i="5"/>
  <c r="E2423" i="5"/>
  <c r="X2423" i="5" s="1"/>
  <c r="E2424" i="5"/>
  <c r="X2424" i="5" s="1"/>
  <c r="E2425" i="5"/>
  <c r="E2426" i="5"/>
  <c r="E2427" i="5"/>
  <c r="X2427" i="5" s="1"/>
  <c r="E2428" i="5"/>
  <c r="E2429" i="5"/>
  <c r="X2429" i="5" s="1"/>
  <c r="E2430" i="5"/>
  <c r="X2430" i="5" s="1"/>
  <c r="E2431" i="5"/>
  <c r="E2432" i="5"/>
  <c r="E2433" i="5"/>
  <c r="X2433" i="5" s="1"/>
  <c r="E2434" i="5"/>
  <c r="E2435" i="5"/>
  <c r="X2435" i="5" s="1"/>
  <c r="E2436" i="5"/>
  <c r="X2436" i="5" s="1"/>
  <c r="E2437" i="5"/>
  <c r="E2438" i="5"/>
  <c r="E2439" i="5"/>
  <c r="X2439" i="5" s="1"/>
  <c r="E2440" i="5"/>
  <c r="E2441" i="5"/>
  <c r="X2441" i="5" s="1"/>
  <c r="E2442" i="5"/>
  <c r="X2442" i="5" s="1"/>
  <c r="E2443" i="5"/>
  <c r="E2444" i="5"/>
  <c r="E2445" i="5"/>
  <c r="X2445" i="5" s="1"/>
  <c r="E2446" i="5"/>
  <c r="E2447" i="5"/>
  <c r="X2447" i="5" s="1"/>
  <c r="E2448" i="5"/>
  <c r="X2448" i="5" s="1"/>
  <c r="E2449" i="5"/>
  <c r="E2450" i="5"/>
  <c r="X2450" i="5" s="1"/>
  <c r="E2451" i="5"/>
  <c r="X2451" i="5" s="1"/>
  <c r="E2452" i="5"/>
  <c r="E2453" i="5"/>
  <c r="X2453" i="5" s="1"/>
  <c r="E2454" i="5"/>
  <c r="X2454" i="5" s="1"/>
  <c r="E2455" i="5"/>
  <c r="E2456" i="5"/>
  <c r="X2456" i="5" s="1"/>
  <c r="E2457" i="5"/>
  <c r="X2457" i="5" s="1"/>
  <c r="E2458" i="5"/>
  <c r="E2459" i="5"/>
  <c r="X2459" i="5" s="1"/>
  <c r="E2460" i="5"/>
  <c r="X2460" i="5" s="1"/>
  <c r="E2461" i="5"/>
  <c r="E2462" i="5"/>
  <c r="X2462" i="5" s="1"/>
  <c r="E2463" i="5"/>
  <c r="X2463" i="5" s="1"/>
  <c r="E2464" i="5"/>
  <c r="E2465" i="5"/>
  <c r="X2465" i="5" s="1"/>
  <c r="E2466" i="5"/>
  <c r="X2466" i="5" s="1"/>
  <c r="E2467" i="5"/>
  <c r="E2468" i="5"/>
  <c r="E2469" i="5"/>
  <c r="X2469" i="5" s="1"/>
  <c r="E2470" i="5"/>
  <c r="E2471" i="5"/>
  <c r="X2471" i="5" s="1"/>
  <c r="E2472" i="5"/>
  <c r="X2472" i="5" s="1"/>
  <c r="E2473" i="5"/>
  <c r="E2474" i="5"/>
  <c r="E2475" i="5"/>
  <c r="X2475" i="5" s="1"/>
  <c r="E2476" i="5"/>
  <c r="E2477" i="5"/>
  <c r="X2477" i="5" s="1"/>
  <c r="E2478" i="5"/>
  <c r="X2478" i="5" s="1"/>
  <c r="E2479" i="5"/>
  <c r="E2480" i="5"/>
  <c r="E2481" i="5"/>
  <c r="X2481" i="5" s="1"/>
  <c r="E2482" i="5"/>
  <c r="E2483" i="5"/>
  <c r="X2483" i="5" s="1"/>
  <c r="E2484" i="5"/>
  <c r="X2484" i="5" s="1"/>
  <c r="E2485" i="5"/>
  <c r="E2486" i="5"/>
  <c r="E2487" i="5"/>
  <c r="X2487" i="5" s="1"/>
  <c r="E2488" i="5"/>
  <c r="E2489" i="5"/>
  <c r="X2489" i="5" s="1"/>
  <c r="E2490" i="5"/>
  <c r="X2490" i="5" s="1"/>
  <c r="E2491" i="5"/>
  <c r="E2492" i="5"/>
  <c r="E2493" i="5"/>
  <c r="E2494" i="5"/>
  <c r="E2495" i="5"/>
  <c r="E2496" i="5"/>
  <c r="E2497" i="5"/>
  <c r="E2498" i="5"/>
  <c r="E2499" i="5"/>
  <c r="E2500" i="5"/>
  <c r="E2501" i="5"/>
  <c r="E2502" i="5"/>
  <c r="E2503" i="5"/>
  <c r="E2504" i="5"/>
  <c r="V6" i="5"/>
  <c r="G6" i="5" s="1"/>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7" i="5"/>
  <c r="V7" i="5"/>
  <c r="C8" i="5"/>
  <c r="V8" i="5"/>
  <c r="C9" i="5"/>
  <c r="V9"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c r="B57" i="6"/>
  <c r="G57" i="6" s="1"/>
  <c r="B56" i="6"/>
  <c r="G56" i="6" s="1"/>
  <c r="B55" i="6"/>
  <c r="G55" i="6"/>
  <c r="B54" i="6"/>
  <c r="G54" i="6" s="1"/>
  <c r="B17" i="6"/>
  <c r="B16" i="6"/>
  <c r="B15" i="6"/>
  <c r="B14" i="6"/>
  <c r="G14" i="6"/>
  <c r="H14" i="6" s="1"/>
  <c r="H13" i="6"/>
  <c r="B12" i="6"/>
  <c r="G12" i="6" s="1"/>
  <c r="H12" i="6" s="1"/>
  <c r="D12" i="6" s="1"/>
  <c r="B11" i="6"/>
  <c r="G11" i="6"/>
  <c r="H11" i="6" s="1"/>
  <c r="D11" i="6" s="1"/>
  <c r="G10" i="6"/>
  <c r="H10" i="6"/>
  <c r="D10" i="6" s="1"/>
  <c r="G9" i="6"/>
  <c r="H9" i="6" s="1"/>
  <c r="D9" i="6" s="1"/>
  <c r="B8" i="6"/>
  <c r="G8" i="6" s="1"/>
  <c r="H8" i="6" s="1"/>
  <c r="D8" i="6" s="1"/>
  <c r="B7" i="6"/>
  <c r="G7" i="6"/>
  <c r="H7" i="6" s="1"/>
  <c r="D7" i="6" s="1"/>
  <c r="B6" i="6"/>
  <c r="G6" i="6"/>
  <c r="B5" i="6"/>
  <c r="F6" i="6"/>
  <c r="B4" i="6"/>
  <c r="G4" i="6" s="1"/>
  <c r="H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R205" i="5"/>
  <c r="I202" i="5"/>
  <c r="X190"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AB6" i="5"/>
  <c r="G68" i="6" s="1"/>
  <c r="B90" i="4"/>
  <c r="H67" i="4"/>
  <c r="P47" i="4"/>
  <c r="P46" i="4"/>
  <c r="P45" i="4"/>
  <c r="P44" i="4"/>
  <c r="P43" i="4"/>
  <c r="Q43" i="4" s="1"/>
  <c r="P41" i="4"/>
  <c r="P40" i="4"/>
  <c r="P39" i="4"/>
  <c r="B39" i="4" s="1"/>
  <c r="B57" i="4" s="1"/>
  <c r="A40" i="6" s="1"/>
  <c r="P38" i="4"/>
  <c r="P37" i="4"/>
  <c r="Q37" i="4" s="1"/>
  <c r="P35" i="4"/>
  <c r="P34" i="4"/>
  <c r="P33" i="4"/>
  <c r="P32" i="4"/>
  <c r="P31" i="4"/>
  <c r="Q31" i="4" s="1"/>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X235"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H79" i="5"/>
  <c r="F79" i="5"/>
  <c r="I79" i="5"/>
  <c r="H47" i="5"/>
  <c r="F47" i="5"/>
  <c r="H127" i="5"/>
  <c r="R127" i="5"/>
  <c r="J127" i="5"/>
  <c r="I127" i="5"/>
  <c r="T895" i="5"/>
  <c r="AB895" i="5"/>
  <c r="S895" i="5"/>
  <c r="AB1863" i="5"/>
  <c r="T1863" i="5"/>
  <c r="S1863" i="5"/>
  <c r="R54" i="5"/>
  <c r="R74" i="5"/>
  <c r="I90" i="5"/>
  <c r="H123" i="5"/>
  <c r="J123" i="5"/>
  <c r="I123" i="5"/>
  <c r="R189" i="5"/>
  <c r="AB210" i="5"/>
  <c r="R225" i="5"/>
  <c r="F225" i="5"/>
  <c r="F309" i="5"/>
  <c r="F357" i="5"/>
  <c r="R463" i="5"/>
  <c r="F586" i="5"/>
  <c r="I714" i="5"/>
  <c r="J714" i="5"/>
  <c r="T738" i="5"/>
  <c r="S738" i="5"/>
  <c r="R94" i="5"/>
  <c r="H94" i="5"/>
  <c r="AB170" i="5"/>
  <c r="H452" i="5"/>
  <c r="F452" i="5"/>
  <c r="S1497" i="5"/>
  <c r="T1497" i="5"/>
  <c r="X26" i="5"/>
  <c r="I59" i="5"/>
  <c r="I126" i="5"/>
  <c r="H126" i="5"/>
  <c r="H147" i="5"/>
  <c r="I147" i="5"/>
  <c r="F147" i="5"/>
  <c r="R237" i="5"/>
  <c r="F237" i="5"/>
  <c r="J262" i="5"/>
  <c r="AB262" i="5"/>
  <c r="AB298" i="5"/>
  <c r="F451" i="5"/>
  <c r="R453" i="5"/>
  <c r="J453" i="5"/>
  <c r="H453" i="5"/>
  <c r="F453" i="5"/>
  <c r="H107" i="5"/>
  <c r="I107" i="5"/>
  <c r="R125" i="5"/>
  <c r="T1447" i="5"/>
  <c r="AB1447" i="5"/>
  <c r="S1447" i="5"/>
  <c r="F43" i="5"/>
  <c r="R22" i="5"/>
  <c r="J59" i="5"/>
  <c r="F63" i="5"/>
  <c r="I70" i="5"/>
  <c r="H87" i="5"/>
  <c r="R90" i="5"/>
  <c r="AB114" i="5"/>
  <c r="R123" i="5"/>
  <c r="H167" i="5"/>
  <c r="R167" i="5"/>
  <c r="H187" i="5"/>
  <c r="R187" i="5"/>
  <c r="I187" i="5"/>
  <c r="I275" i="5"/>
  <c r="F275" i="5"/>
  <c r="I361" i="5"/>
  <c r="J361" i="5"/>
  <c r="H361" i="5"/>
  <c r="F361" i="5"/>
  <c r="I479" i="5"/>
  <c r="H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F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F1011" i="5"/>
  <c r="AB567"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J730" i="5"/>
  <c r="I732" i="5"/>
  <c r="T736" i="5"/>
  <c r="AB741" i="5"/>
  <c r="S754" i="5"/>
  <c r="S774"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X2185"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X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X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X199" i="5"/>
  <c r="H131" i="5"/>
  <c r="F131" i="5"/>
  <c r="I131" i="5"/>
  <c r="R131" i="5"/>
  <c r="J131" i="5"/>
  <c r="H21" i="5"/>
  <c r="J21" i="5"/>
  <c r="R57" i="5"/>
  <c r="I57" i="5"/>
  <c r="F105" i="5"/>
  <c r="R105" i="5"/>
  <c r="H119" i="5"/>
  <c r="F119" i="5"/>
  <c r="I119" i="5"/>
  <c r="R119" i="5"/>
  <c r="J119" i="5"/>
  <c r="R197" i="5"/>
  <c r="F197" i="5"/>
  <c r="H223" i="5"/>
  <c r="R223" i="5"/>
  <c r="J223" i="5"/>
  <c r="F223" i="5"/>
  <c r="I223" i="5"/>
  <c r="X223" i="5"/>
  <c r="R229" i="5"/>
  <c r="F229" i="5"/>
  <c r="X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R404" i="5"/>
  <c r="I404" i="5"/>
  <c r="I437" i="5"/>
  <c r="R437" i="5"/>
  <c r="J437" i="5"/>
  <c r="H437" i="5"/>
  <c r="R444" i="5"/>
  <c r="I444" i="5"/>
  <c r="H444" i="5"/>
  <c r="X448" i="5"/>
  <c r="I448" i="5"/>
  <c r="H448" i="5"/>
  <c r="F448" i="5"/>
  <c r="AB455" i="5"/>
  <c r="I457" i="5"/>
  <c r="R457" i="5"/>
  <c r="J457" i="5"/>
  <c r="F457" i="5"/>
  <c r="X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I432" i="5"/>
  <c r="H432" i="5"/>
  <c r="F432" i="5"/>
  <c r="F437" i="5"/>
  <c r="R620" i="5"/>
  <c r="J620" i="5"/>
  <c r="F620" i="5"/>
  <c r="AB307" i="5"/>
  <c r="I341" i="5"/>
  <c r="R341" i="5"/>
  <c r="J341" i="5"/>
  <c r="H341" i="5"/>
  <c r="F341" i="5"/>
  <c r="I397" i="5"/>
  <c r="R397" i="5"/>
  <c r="J397" i="5"/>
  <c r="H397" i="5"/>
  <c r="F397" i="5"/>
  <c r="X397" i="5"/>
  <c r="R42" i="5"/>
  <c r="H46" i="5"/>
  <c r="H62" i="5"/>
  <c r="J47" i="5"/>
  <c r="X55"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21" i="5"/>
  <c r="F428" i="5"/>
  <c r="I445" i="5"/>
  <c r="R445" i="5"/>
  <c r="J445" i="5"/>
  <c r="H445" i="5"/>
  <c r="R516" i="5"/>
  <c r="H516" i="5"/>
  <c r="R532" i="5"/>
  <c r="H532" i="5"/>
  <c r="R660" i="5"/>
  <c r="F660" i="5"/>
  <c r="AB867" i="5"/>
  <c r="J867" i="5"/>
  <c r="T1003" i="5"/>
  <c r="S1003" i="5"/>
  <c r="AB1003" i="5"/>
  <c r="H219" i="5"/>
  <c r="I219" i="5"/>
  <c r="AB290" i="5"/>
  <c r="I349" i="5"/>
  <c r="J349" i="5"/>
  <c r="H349" i="5"/>
  <c r="F349" i="5"/>
  <c r="X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X166"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I416" i="5"/>
  <c r="H416" i="5"/>
  <c r="F416" i="5"/>
  <c r="F421" i="5"/>
  <c r="I433" i="5"/>
  <c r="J433" i="5"/>
  <c r="H433" i="5"/>
  <c r="F433" i="5"/>
  <c r="X433" i="5"/>
  <c r="X445" i="5"/>
  <c r="I449" i="5"/>
  <c r="R449" i="5"/>
  <c r="J449" i="5"/>
  <c r="H449" i="5"/>
  <c r="F449" i="5"/>
  <c r="AB471" i="5"/>
  <c r="AB477" i="5"/>
  <c r="AB529" i="5"/>
  <c r="R606" i="5"/>
  <c r="F606" i="5"/>
  <c r="J642" i="5"/>
  <c r="R642" i="5"/>
  <c r="F642" i="5"/>
  <c r="H844" i="5"/>
  <c r="J844" i="5"/>
  <c r="AB266" i="5"/>
  <c r="I98" i="5"/>
  <c r="F111" i="5"/>
  <c r="AB134" i="5"/>
  <c r="F137" i="5"/>
  <c r="F141" i="5"/>
  <c r="AB142" i="5"/>
  <c r="X145" i="5"/>
  <c r="F167" i="5"/>
  <c r="AB198" i="5"/>
  <c r="F205" i="5"/>
  <c r="F213" i="5"/>
  <c r="F219" i="5"/>
  <c r="F231" i="5"/>
  <c r="F253" i="5"/>
  <c r="H283" i="5"/>
  <c r="J283" i="5"/>
  <c r="I283" i="5"/>
  <c r="F283" i="5"/>
  <c r="X283" i="5"/>
  <c r="AB306" i="5"/>
  <c r="AB323" i="5"/>
  <c r="I345" i="5"/>
  <c r="R345" i="5"/>
  <c r="J345" i="5"/>
  <c r="H345" i="5"/>
  <c r="AB349" i="5"/>
  <c r="AB381" i="5"/>
  <c r="I385" i="5"/>
  <c r="R385" i="5"/>
  <c r="J385" i="5"/>
  <c r="H385" i="5"/>
  <c r="F385" i="5"/>
  <c r="I429" i="5"/>
  <c r="R429" i="5"/>
  <c r="J429" i="5"/>
  <c r="H429" i="5"/>
  <c r="X436" i="5"/>
  <c r="R436" i="5"/>
  <c r="I436" i="5"/>
  <c r="H436" i="5"/>
  <c r="X440" i="5"/>
  <c r="I440" i="5"/>
  <c r="H440" i="5"/>
  <c r="F440" i="5"/>
  <c r="R456" i="5"/>
  <c r="I456" i="5"/>
  <c r="H456" i="5"/>
  <c r="R760" i="5"/>
  <c r="I760" i="5"/>
  <c r="F760" i="5"/>
  <c r="X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X742" i="5"/>
  <c r="AB322" i="5"/>
  <c r="J23" i="5"/>
  <c r="AB32" i="5"/>
  <c r="J39" i="5"/>
  <c r="J55" i="5"/>
  <c r="X8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R420" i="5"/>
  <c r="I420" i="5"/>
  <c r="H420" i="5"/>
  <c r="X424" i="5"/>
  <c r="I424" i="5"/>
  <c r="H424" i="5"/>
  <c r="F424" i="5"/>
  <c r="F429" i="5"/>
  <c r="I441" i="5"/>
  <c r="J441" i="5"/>
  <c r="H441" i="5"/>
  <c r="F441" i="5"/>
  <c r="R448" i="5"/>
  <c r="AB545" i="5"/>
  <c r="J508" i="5"/>
  <c r="J540" i="5"/>
  <c r="R544" i="5"/>
  <c r="J544" i="5"/>
  <c r="H544" i="5"/>
  <c r="F564" i="5"/>
  <c r="R564" i="5"/>
  <c r="AB611" i="5"/>
  <c r="AB623" i="5"/>
  <c r="S623" i="5"/>
  <c r="T655" i="5"/>
  <c r="S655" i="5"/>
  <c r="I666" i="5"/>
  <c r="R666" i="5"/>
  <c r="J666" i="5"/>
  <c r="F666" i="5"/>
  <c r="S704" i="5"/>
  <c r="AB704" i="5"/>
  <c r="T704" i="5"/>
  <c r="I734" i="5"/>
  <c r="J734" i="5"/>
  <c r="F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X560" i="5"/>
  <c r="R560" i="5"/>
  <c r="J560" i="5"/>
  <c r="H560" i="5"/>
  <c r="AB563" i="5"/>
  <c r="R582" i="5"/>
  <c r="F582" i="5"/>
  <c r="X628" i="5"/>
  <c r="R628" i="5"/>
  <c r="J628" i="5"/>
  <c r="F628" i="5"/>
  <c r="AB631" i="5"/>
  <c r="I694" i="5"/>
  <c r="J694" i="5"/>
  <c r="F694" i="5"/>
  <c r="X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AB413" i="5"/>
  <c r="AB421" i="5"/>
  <c r="AB429" i="5"/>
  <c r="AB437" i="5"/>
  <c r="AB445" i="5"/>
  <c r="I455" i="5"/>
  <c r="AB463" i="5"/>
  <c r="H491" i="5"/>
  <c r="F491" i="5"/>
  <c r="H495" i="5"/>
  <c r="AB504" i="5"/>
  <c r="H508" i="5"/>
  <c r="J512" i="5"/>
  <c r="H540" i="5"/>
  <c r="F544" i="5"/>
  <c r="AB559" i="5"/>
  <c r="R614" i="5"/>
  <c r="AB619" i="5"/>
  <c r="T619" i="5"/>
  <c r="S619" i="5"/>
  <c r="F624" i="5"/>
  <c r="R624" i="5"/>
  <c r="J624" i="5"/>
  <c r="R692" i="5"/>
  <c r="J692" i="5"/>
  <c r="I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H757" i="5"/>
  <c r="R767" i="5"/>
  <c r="T821" i="5"/>
  <c r="S821" i="5"/>
  <c r="J826" i="5"/>
  <c r="I826" i="5"/>
  <c r="F826" i="5"/>
  <c r="F1059" i="5"/>
  <c r="J1059" i="5"/>
  <c r="H1059" i="5"/>
  <c r="H1062" i="5"/>
  <c r="H1070" i="5"/>
  <c r="F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R1009" i="5"/>
  <c r="F1009" i="5"/>
  <c r="T1027" i="5"/>
  <c r="S1027" i="5"/>
  <c r="X1034" i="5"/>
  <c r="H1034" i="5"/>
  <c r="F1034" i="5"/>
  <c r="H1046" i="5"/>
  <c r="H1091" i="5"/>
  <c r="J1091" i="5"/>
  <c r="F1091" i="5"/>
  <c r="H1118" i="5"/>
  <c r="F1118" i="5"/>
  <c r="R1132" i="5"/>
  <c r="X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H1050" i="5"/>
  <c r="F1050" i="5"/>
  <c r="X1063" i="5"/>
  <c r="H1063" i="5"/>
  <c r="J1063" i="5"/>
  <c r="F1063" i="5"/>
  <c r="T1087" i="5"/>
  <c r="S1087" i="5"/>
  <c r="AB1087" i="5"/>
  <c r="T1108" i="5"/>
  <c r="S1108"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J910" i="5"/>
  <c r="H910" i="5"/>
  <c r="X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J812" i="5"/>
  <c r="T820" i="5"/>
  <c r="F830" i="5"/>
  <c r="F832" i="5"/>
  <c r="AB834" i="5"/>
  <c r="S834" i="5"/>
  <c r="AB846" i="5"/>
  <c r="F862" i="5"/>
  <c r="AB866" i="5"/>
  <c r="T872" i="5"/>
  <c r="S872" i="5"/>
  <c r="R881" i="5"/>
  <c r="F881" i="5"/>
  <c r="AB883" i="5"/>
  <c r="X883" i="5"/>
  <c r="T886" i="5"/>
  <c r="T902" i="5"/>
  <c r="S902" i="5"/>
  <c r="F910" i="5"/>
  <c r="J917" i="5"/>
  <c r="X938" i="5"/>
  <c r="J995" i="5"/>
  <c r="H995" i="5"/>
  <c r="F995"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T1122" i="5"/>
  <c r="AB1123" i="5"/>
  <c r="X1126" i="5"/>
  <c r="S1165" i="5"/>
  <c r="R1166" i="5"/>
  <c r="AB1172" i="5"/>
  <c r="T1173" i="5"/>
  <c r="R1178" i="5"/>
  <c r="I1178" i="5"/>
  <c r="R1205" i="5"/>
  <c r="J1205" i="5"/>
  <c r="I1205" i="5"/>
  <c r="H1236" i="5"/>
  <c r="AB850" i="5"/>
  <c r="AB939" i="5"/>
  <c r="H954" i="5"/>
  <c r="AB1015" i="5"/>
  <c r="AB1035" i="5"/>
  <c r="AB1055" i="5"/>
  <c r="AB1066" i="5"/>
  <c r="AB1083" i="5"/>
  <c r="T1094" i="5"/>
  <c r="R1095" i="5"/>
  <c r="F1099" i="5"/>
  <c r="J1103" i="5"/>
  <c r="T1124" i="5"/>
  <c r="S1124" i="5"/>
  <c r="AB1130" i="5"/>
  <c r="I1136" i="5"/>
  <c r="J1136" i="5"/>
  <c r="X1154"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J1119" i="5"/>
  <c r="S1130" i="5"/>
  <c r="T1137" i="5"/>
  <c r="S1151" i="5"/>
  <c r="T1151" i="5"/>
  <c r="I1152" i="5"/>
  <c r="I1154" i="5"/>
  <c r="R1169" i="5"/>
  <c r="F1173" i="5"/>
  <c r="S1177" i="5"/>
  <c r="AB1184" i="5"/>
  <c r="S1197" i="5"/>
  <c r="J1249" i="5"/>
  <c r="X1249" i="5"/>
  <c r="J1261" i="5"/>
  <c r="I1261" i="5"/>
  <c r="F1261" i="5"/>
  <c r="AB1264" i="5"/>
  <c r="T1264" i="5"/>
  <c r="S1264" i="5"/>
  <c r="F1464" i="5"/>
  <c r="X1066"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T1541" i="5"/>
  <c r="S1541" i="5"/>
  <c r="X1546" i="5"/>
  <c r="J1546" i="5"/>
  <c r="H1546" i="5"/>
  <c r="I1546" i="5"/>
  <c r="F1546" i="5"/>
  <c r="T1676" i="5"/>
  <c r="S1676" i="5"/>
  <c r="S1207" i="5"/>
  <c r="S1220" i="5"/>
  <c r="AB1256" i="5"/>
  <c r="AB1269" i="5"/>
  <c r="T1271" i="5"/>
  <c r="S1271" i="5"/>
  <c r="S1279" i="5"/>
  <c r="AB1285" i="5"/>
  <c r="F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X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X1993"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X2005" i="5"/>
  <c r="J2005" i="5"/>
  <c r="T2007" i="5"/>
  <c r="F2020" i="5"/>
  <c r="H2021" i="5"/>
  <c r="J2021"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X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X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J2346" i="5"/>
  <c r="I2346" i="5"/>
  <c r="F2346" i="5"/>
  <c r="H2351" i="5"/>
  <c r="X2443" i="5"/>
  <c r="H2492" i="5"/>
  <c r="AB2112" i="5"/>
  <c r="J2150" i="5"/>
  <c r="T2161" i="5"/>
  <c r="T2173" i="5"/>
  <c r="T2181" i="5"/>
  <c r="AB2185" i="5"/>
  <c r="T2187" i="5"/>
  <c r="AB2197" i="5"/>
  <c r="AB2200" i="5"/>
  <c r="AB2213" i="5"/>
  <c r="AB2216" i="5"/>
  <c r="X2221" i="5"/>
  <c r="AB2253"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H2429" i="5"/>
  <c r="H2441" i="5"/>
  <c r="F2441" i="5"/>
  <c r="R2441" i="5"/>
  <c r="J2441" i="5"/>
  <c r="I244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5" i="5"/>
  <c r="X2372" i="5"/>
  <c r="X2380" i="5"/>
  <c r="AB2387" i="5"/>
  <c r="AB2396" i="5"/>
  <c r="T2401" i="5"/>
  <c r="S2403" i="5"/>
  <c r="AB2414" i="5"/>
  <c r="AB2425" i="5"/>
  <c r="J2433" i="5"/>
  <c r="AB2436" i="5"/>
  <c r="S2456" i="5"/>
  <c r="AB2457" i="5"/>
  <c r="S2458" i="5"/>
  <c r="I2469" i="5"/>
  <c r="S2471" i="5"/>
  <c r="AB2472" i="5"/>
  <c r="T2484" i="5"/>
  <c r="AB2504" i="5"/>
  <c r="F19" i="6"/>
  <c r="X304" i="5"/>
  <c r="AB23" i="5"/>
  <c r="X28" i="5"/>
  <c r="AB115" i="5"/>
  <c r="F146" i="5"/>
  <c r="R146" i="5"/>
  <c r="J146" i="5"/>
  <c r="J149" i="5"/>
  <c r="I149" i="5"/>
  <c r="H149" i="5"/>
  <c r="AB179" i="5"/>
  <c r="AB201" i="5"/>
  <c r="H234" i="5"/>
  <c r="F234" i="5"/>
  <c r="R234" i="5"/>
  <c r="J234" i="5"/>
  <c r="I234" i="5"/>
  <c r="H254" i="5"/>
  <c r="F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X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H28" i="5"/>
  <c r="AB109" i="5"/>
  <c r="J121" i="5"/>
  <c r="I121" i="5"/>
  <c r="H121" i="5"/>
  <c r="AB141" i="5"/>
  <c r="H146" i="5"/>
  <c r="F150" i="5"/>
  <c r="R150" i="5"/>
  <c r="J150" i="5"/>
  <c r="AB19" i="5"/>
  <c r="AB27" i="5"/>
  <c r="H18" i="5"/>
  <c r="F21"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X40" i="5"/>
  <c r="X52" i="5"/>
  <c r="X64" i="5"/>
  <c r="X80" i="5"/>
  <c r="X88"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R499" i="5"/>
  <c r="J499" i="5"/>
  <c r="I499" i="5"/>
  <c r="H499" i="5"/>
  <c r="F499" i="5"/>
  <c r="X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F540" i="5"/>
  <c r="R547" i="5"/>
  <c r="J547" i="5"/>
  <c r="AB553" i="5"/>
  <c r="AB572" i="5"/>
  <c r="AB582" i="5"/>
  <c r="AB585" i="5"/>
  <c r="AB596" i="5"/>
  <c r="AB597" i="5"/>
  <c r="H706" i="5"/>
  <c r="R706" i="5"/>
  <c r="J706" i="5"/>
  <c r="I706" i="5"/>
  <c r="F706" i="5"/>
  <c r="X706" i="5"/>
  <c r="AB478" i="5"/>
  <c r="AB483" i="5"/>
  <c r="X484" i="5"/>
  <c r="I484" i="5"/>
  <c r="AB494" i="5"/>
  <c r="AB499" i="5"/>
  <c r="I500" i="5"/>
  <c r="AB510" i="5"/>
  <c r="F514" i="5"/>
  <c r="AB515"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X508"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X739" i="5"/>
  <c r="H742" i="5"/>
  <c r="R742" i="5"/>
  <c r="AB743" i="5"/>
  <c r="R744" i="5"/>
  <c r="H744" i="5"/>
  <c r="S747" i="5"/>
  <c r="T757" i="5"/>
  <c r="S757" i="5"/>
  <c r="AB759" i="5"/>
  <c r="T759" i="5"/>
  <c r="H765" i="5"/>
  <c r="F765" i="5"/>
  <c r="J765" i="5"/>
  <c r="I765" i="5"/>
  <c r="J771" i="5"/>
  <c r="I771" i="5"/>
  <c r="H771" i="5"/>
  <c r="F771" i="5"/>
  <c r="H781" i="5"/>
  <c r="F781" i="5"/>
  <c r="X781" i="5"/>
  <c r="J781" i="5"/>
  <c r="I781" i="5"/>
  <c r="J787" i="5"/>
  <c r="I787" i="5"/>
  <c r="H787" i="5"/>
  <c r="F787" i="5"/>
  <c r="X787" i="5"/>
  <c r="J815" i="5"/>
  <c r="F815" i="5"/>
  <c r="R815" i="5"/>
  <c r="I815" i="5"/>
  <c r="H815" i="5"/>
  <c r="I850" i="5"/>
  <c r="H850" i="5"/>
  <c r="X850" i="5"/>
  <c r="R850" i="5"/>
  <c r="J850" i="5"/>
  <c r="F850" i="5"/>
  <c r="I548" i="5"/>
  <c r="I552" i="5"/>
  <c r="I560" i="5"/>
  <c r="I564" i="5"/>
  <c r="I568" i="5"/>
  <c r="I572" i="5"/>
  <c r="I584" i="5"/>
  <c r="X598" i="5"/>
  <c r="I600" i="5"/>
  <c r="I604" i="5"/>
  <c r="X610" i="5"/>
  <c r="I612" i="5"/>
  <c r="T614" i="5"/>
  <c r="I616" i="5"/>
  <c r="T618" i="5"/>
  <c r="I620" i="5"/>
  <c r="X622" i="5"/>
  <c r="T622" i="5"/>
  <c r="I624" i="5"/>
  <c r="X626" i="5"/>
  <c r="T626" i="5"/>
  <c r="I628" i="5"/>
  <c r="T630" i="5"/>
  <c r="T634" i="5"/>
  <c r="I636" i="5"/>
  <c r="T638"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F709" i="5"/>
  <c r="X709" i="5"/>
  <c r="J709" i="5"/>
  <c r="I709" i="5"/>
  <c r="AB713" i="5"/>
  <c r="H721" i="5"/>
  <c r="F722" i="5"/>
  <c r="X724" i="5"/>
  <c r="F725" i="5"/>
  <c r="J725" i="5"/>
  <c r="I725" i="5"/>
  <c r="AB729" i="5"/>
  <c r="H737"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X697" i="5"/>
  <c r="I697" i="5"/>
  <c r="J699" i="5"/>
  <c r="I699" i="5"/>
  <c r="AB703" i="5"/>
  <c r="F708" i="5"/>
  <c r="J711" i="5"/>
  <c r="I711" i="5"/>
  <c r="F711" i="5"/>
  <c r="H714" i="5"/>
  <c r="R714" i="5"/>
  <c r="AB715" i="5"/>
  <c r="R716" i="5"/>
  <c r="H716" i="5"/>
  <c r="F724" i="5"/>
  <c r="J727" i="5"/>
  <c r="I727" i="5"/>
  <c r="F727" i="5"/>
  <c r="X727" i="5"/>
  <c r="AB731" i="5"/>
  <c r="R732" i="5"/>
  <c r="H732" i="5"/>
  <c r="F740" i="5"/>
  <c r="J743" i="5"/>
  <c r="I743" i="5"/>
  <c r="F743" i="5"/>
  <c r="AB747" i="5"/>
  <c r="R748" i="5"/>
  <c r="H748" i="5"/>
  <c r="H769" i="5"/>
  <c r="F769" i="5"/>
  <c r="X769" i="5"/>
  <c r="J769" i="5"/>
  <c r="I769" i="5"/>
  <c r="H785" i="5"/>
  <c r="F785" i="5"/>
  <c r="J785" i="5"/>
  <c r="I785" i="5"/>
  <c r="J791" i="5"/>
  <c r="I791" i="5"/>
  <c r="H791" i="5"/>
  <c r="F791" i="5"/>
  <c r="J799" i="5"/>
  <c r="AB682" i="5"/>
  <c r="AB693" i="5"/>
  <c r="AB698" i="5"/>
  <c r="F713" i="5"/>
  <c r="J713" i="5"/>
  <c r="I713" i="5"/>
  <c r="F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X715" i="5"/>
  <c r="AB719" i="5"/>
  <c r="S723" i="5"/>
  <c r="R725" i="5"/>
  <c r="H727" i="5"/>
  <c r="J731" i="5"/>
  <c r="I731" i="5"/>
  <c r="F731" i="5"/>
  <c r="H734" i="5"/>
  <c r="R734" i="5"/>
  <c r="AB735" i="5"/>
  <c r="R736" i="5"/>
  <c r="H736" i="5"/>
  <c r="S739" i="5"/>
  <c r="H743" i="5"/>
  <c r="X746" i="5"/>
  <c r="J747" i="5"/>
  <c r="I747" i="5"/>
  <c r="F747" i="5"/>
  <c r="F753" i="5"/>
  <c r="J753" i="5"/>
  <c r="I753" i="5"/>
  <c r="J755" i="5"/>
  <c r="I755" i="5"/>
  <c r="H755" i="5"/>
  <c r="F755" i="5"/>
  <c r="F756" i="5"/>
  <c r="J763" i="5"/>
  <c r="I763" i="5"/>
  <c r="H763" i="5"/>
  <c r="F763" i="5"/>
  <c r="X763" i="5"/>
  <c r="R769" i="5"/>
  <c r="H773" i="5"/>
  <c r="F773" i="5"/>
  <c r="J773" i="5"/>
  <c r="I773" i="5"/>
  <c r="J779" i="5"/>
  <c r="I779" i="5"/>
  <c r="H779" i="5"/>
  <c r="F779" i="5"/>
  <c r="R785" i="5"/>
  <c r="H789" i="5"/>
  <c r="F789" i="5"/>
  <c r="J789" i="5"/>
  <c r="I789" i="5"/>
  <c r="R791" i="5"/>
  <c r="AB801" i="5"/>
  <c r="T801" i="5"/>
  <c r="S801" i="5"/>
  <c r="H805" i="5"/>
  <c r="F805" i="5"/>
  <c r="X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AB705" i="5"/>
  <c r="S709" i="5"/>
  <c r="R711" i="5"/>
  <c r="H713" i="5"/>
  <c r="F714" i="5"/>
  <c r="AB721" i="5"/>
  <c r="S725" i="5"/>
  <c r="J726" i="5"/>
  <c r="R727" i="5"/>
  <c r="I728" i="5"/>
  <c r="H729" i="5"/>
  <c r="F730"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X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X751" i="5"/>
  <c r="H761" i="5"/>
  <c r="F761" i="5"/>
  <c r="J761" i="5"/>
  <c r="I761" i="5"/>
  <c r="H777" i="5"/>
  <c r="F777" i="5"/>
  <c r="J777" i="5"/>
  <c r="I777" i="5"/>
  <c r="H793" i="5"/>
  <c r="F793" i="5"/>
  <c r="X793" i="5"/>
  <c r="J793" i="5"/>
  <c r="I793" i="5"/>
  <c r="H797" i="5"/>
  <c r="F797" i="5"/>
  <c r="J797" i="5"/>
  <c r="I797" i="5"/>
  <c r="R806" i="5"/>
  <c r="J806" i="5"/>
  <c r="I806" i="5"/>
  <c r="H806" i="5"/>
  <c r="F806" i="5"/>
  <c r="I842" i="5"/>
  <c r="H842" i="5"/>
  <c r="R842" i="5"/>
  <c r="J842" i="5"/>
  <c r="F842" i="5"/>
  <c r="AB685" i="5"/>
  <c r="AB690" i="5"/>
  <c r="AB701" i="5"/>
  <c r="AB706" i="5"/>
  <c r="F721" i="5"/>
  <c r="X721" i="5"/>
  <c r="J721" i="5"/>
  <c r="I721" i="5"/>
  <c r="F737" i="5"/>
  <c r="J737" i="5"/>
  <c r="I737" i="5"/>
  <c r="S755" i="5"/>
  <c r="R756" i="5"/>
  <c r="J756" i="5"/>
  <c r="H756" i="5"/>
  <c r="AB765" i="5"/>
  <c r="T765" i="5"/>
  <c r="S765" i="5"/>
  <c r="S771" i="5"/>
  <c r="AB771" i="5"/>
  <c r="T771" i="5"/>
  <c r="AB781" i="5"/>
  <c r="T781" i="5"/>
  <c r="S781" i="5"/>
  <c r="S787" i="5"/>
  <c r="AB787" i="5"/>
  <c r="T787" i="5"/>
  <c r="H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X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4"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X994" i="5"/>
  <c r="H994" i="5"/>
  <c r="F994" i="5"/>
  <c r="AB1045" i="5"/>
  <c r="T1045" i="5"/>
  <c r="S1045" i="5"/>
  <c r="J819" i="5"/>
  <c r="AB884" i="5"/>
  <c r="AB892" i="5"/>
  <c r="R906" i="5"/>
  <c r="I906" i="5"/>
  <c r="H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R860" i="5"/>
  <c r="I860" i="5"/>
  <c r="H860" i="5"/>
  <c r="F860" i="5"/>
  <c r="R864" i="5"/>
  <c r="J864" i="5"/>
  <c r="I864" i="5"/>
  <c r="F864" i="5"/>
  <c r="AB896" i="5"/>
  <c r="S897" i="5"/>
  <c r="X904" i="5"/>
  <c r="R904" i="5"/>
  <c r="H904" i="5"/>
  <c r="F904" i="5"/>
  <c r="I904" i="5"/>
  <c r="F906" i="5"/>
  <c r="AB912" i="5"/>
  <c r="J921" i="5"/>
  <c r="R924" i="5"/>
  <c r="J924" i="5"/>
  <c r="I924" i="5"/>
  <c r="H924" i="5"/>
  <c r="F924" i="5"/>
  <c r="F929" i="5"/>
  <c r="I937" i="5"/>
  <c r="X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J810" i="5"/>
  <c r="T812" i="5"/>
  <c r="R824" i="5"/>
  <c r="I824" i="5"/>
  <c r="S831" i="5"/>
  <c r="F838" i="5"/>
  <c r="F846" i="5"/>
  <c r="R855" i="5"/>
  <c r="I855" i="5"/>
  <c r="H855" i="5"/>
  <c r="F855"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2" i="5"/>
  <c r="R832" i="5"/>
  <c r="I832" i="5"/>
  <c r="R840" i="5"/>
  <c r="I840" i="5"/>
  <c r="F844" i="5"/>
  <c r="X848" i="5"/>
  <c r="R848" i="5"/>
  <c r="I848" i="5"/>
  <c r="AB855" i="5"/>
  <c r="I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R821" i="5"/>
  <c r="I821" i="5"/>
  <c r="H830" i="5"/>
  <c r="R830" i="5"/>
  <c r="I857" i="5"/>
  <c r="R857" i="5"/>
  <c r="H857" i="5"/>
  <c r="AB859" i="5"/>
  <c r="AB863" i="5"/>
  <c r="AB871" i="5"/>
  <c r="I877" i="5"/>
  <c r="X877" i="5"/>
  <c r="H877" i="5"/>
  <c r="F877" i="5"/>
  <c r="R877" i="5"/>
  <c r="T885" i="5"/>
  <c r="S885" i="5"/>
  <c r="R887" i="5"/>
  <c r="I887" i="5"/>
  <c r="H887" i="5"/>
  <c r="F887" i="5"/>
  <c r="R896" i="5"/>
  <c r="J896" i="5"/>
  <c r="I896" i="5"/>
  <c r="F896" i="5"/>
  <c r="I905" i="5"/>
  <c r="F905" i="5"/>
  <c r="R905" i="5"/>
  <c r="H905" i="5"/>
  <c r="T913" i="5"/>
  <c r="S913" i="5"/>
  <c r="R922" i="5"/>
  <c r="I922" i="5"/>
  <c r="H922" i="5"/>
  <c r="X922" i="5"/>
  <c r="AB928" i="5"/>
  <c r="I949" i="5"/>
  <c r="X949" i="5"/>
  <c r="R949" i="5"/>
  <c r="J949" i="5"/>
  <c r="H949" i="5"/>
  <c r="F949" i="5"/>
  <c r="I965" i="5"/>
  <c r="H965" i="5"/>
  <c r="F965" i="5"/>
  <c r="R965" i="5"/>
  <c r="J965" i="5"/>
  <c r="AB969" i="5"/>
  <c r="T969" i="5"/>
  <c r="S969" i="5"/>
  <c r="AB1061" i="5"/>
  <c r="T1061" i="5"/>
  <c r="S1061" i="5"/>
  <c r="AB810" i="5"/>
  <c r="T810" i="5"/>
  <c r="H810" i="5"/>
  <c r="AB816" i="5"/>
  <c r="I819" i="5"/>
  <c r="F825" i="5"/>
  <c r="R825" i="5"/>
  <c r="I825" i="5"/>
  <c r="I838" i="5"/>
  <c r="H838" i="5"/>
  <c r="X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X865" i="5"/>
  <c r="I881" i="5"/>
  <c r="I897" i="5"/>
  <c r="I913" i="5"/>
  <c r="X913" i="5"/>
  <c r="AB934" i="5"/>
  <c r="R951" i="5"/>
  <c r="I951" i="5"/>
  <c r="F959"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J941" i="5"/>
  <c r="F948" i="5"/>
  <c r="F955" i="5"/>
  <c r="R986" i="5"/>
  <c r="J986" i="5"/>
  <c r="I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X1010" i="5"/>
  <c r="J1029" i="5"/>
  <c r="I1029" i="5"/>
  <c r="H1029" i="5"/>
  <c r="R1029" i="5"/>
  <c r="F1029" i="5"/>
  <c r="R1042" i="5"/>
  <c r="J1042" i="5"/>
  <c r="I1042" i="5"/>
  <c r="H1042" i="5"/>
  <c r="F1042" i="5"/>
  <c r="X1042" i="5"/>
  <c r="R1058" i="5"/>
  <c r="J1058" i="5"/>
  <c r="I1058" i="5"/>
  <c r="H1058" i="5"/>
  <c r="F1058" i="5"/>
  <c r="R1090" i="5"/>
  <c r="J1090" i="5"/>
  <c r="I1090" i="5"/>
  <c r="H1090" i="5"/>
  <c r="F1090" i="5"/>
  <c r="X1090" i="5"/>
  <c r="R1106" i="5"/>
  <c r="J1106" i="5"/>
  <c r="I1106" i="5"/>
  <c r="H1106" i="5"/>
  <c r="F1106" i="5"/>
  <c r="J1156" i="5"/>
  <c r="I1156" i="5"/>
  <c r="H1156" i="5"/>
  <c r="F1156" i="5"/>
  <c r="X1156" i="5"/>
  <c r="R1156" i="5"/>
  <c r="H1163" i="5"/>
  <c r="J1163" i="5"/>
  <c r="I1163" i="5"/>
  <c r="F1163" i="5"/>
  <c r="R1163" i="5"/>
  <c r="AB1183" i="5"/>
  <c r="S1183" i="5"/>
  <c r="T1183" i="5"/>
  <c r="R862" i="5"/>
  <c r="I862" i="5"/>
  <c r="R878" i="5"/>
  <c r="I878" i="5"/>
  <c r="R894" i="5"/>
  <c r="I894" i="5"/>
  <c r="H897" i="5"/>
  <c r="R910" i="5"/>
  <c r="I910" i="5"/>
  <c r="H913" i="5"/>
  <c r="R926" i="5"/>
  <c r="I926" i="5"/>
  <c r="R939" i="5"/>
  <c r="I939" i="5"/>
  <c r="X943" i="5"/>
  <c r="R943" i="5"/>
  <c r="I943" i="5"/>
  <c r="I948" i="5"/>
  <c r="J953" i="5"/>
  <c r="I957" i="5"/>
  <c r="H957" i="5"/>
  <c r="R957" i="5"/>
  <c r="R959" i="5"/>
  <c r="I959" i="5"/>
  <c r="H959" i="5"/>
  <c r="H967" i="5"/>
  <c r="J969" i="5"/>
  <c r="J973" i="5"/>
  <c r="R978" i="5"/>
  <c r="J978" i="5"/>
  <c r="I978" i="5"/>
  <c r="J997" i="5"/>
  <c r="I997" i="5"/>
  <c r="H997" i="5"/>
  <c r="X997" i="5"/>
  <c r="F997" i="5"/>
  <c r="AB1005" i="5"/>
  <c r="T1005" i="5"/>
  <c r="J1009" i="5"/>
  <c r="I1009" i="5"/>
  <c r="H1009" i="5"/>
  <c r="X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S1013" i="5"/>
  <c r="J1121" i="5"/>
  <c r="I1121" i="5"/>
  <c r="H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R1227" i="5"/>
  <c r="J1240" i="5"/>
  <c r="I1240" i="5"/>
  <c r="F1240" i="5"/>
  <c r="X1240" i="5"/>
  <c r="R1240" i="5"/>
  <c r="AB1262" i="5"/>
  <c r="R1513" i="5"/>
  <c r="J1513" i="5"/>
  <c r="H1513" i="5"/>
  <c r="I1513" i="5"/>
  <c r="F1513" i="5"/>
  <c r="X1513" i="5"/>
  <c r="I885" i="5"/>
  <c r="I901" i="5"/>
  <c r="X901" i="5"/>
  <c r="I917" i="5"/>
  <c r="I933" i="5"/>
  <c r="T945" i="5"/>
  <c r="S945" i="5"/>
  <c r="I953" i="5"/>
  <c r="H953" i="5"/>
  <c r="R954" i="5"/>
  <c r="J954" i="5"/>
  <c r="I954" i="5"/>
  <c r="X955" i="5"/>
  <c r="R955" i="5"/>
  <c r="I955" i="5"/>
  <c r="J955" i="5"/>
  <c r="J1001" i="5"/>
  <c r="I1001" i="5"/>
  <c r="H1001" i="5"/>
  <c r="R1001" i="5"/>
  <c r="J1013" i="5"/>
  <c r="I1013" i="5"/>
  <c r="H1013" i="5"/>
  <c r="F1013" i="5"/>
  <c r="AB1036" i="5"/>
  <c r="J1041" i="5"/>
  <c r="I1041" i="5"/>
  <c r="H1041" i="5"/>
  <c r="R1041" i="5"/>
  <c r="F1041" i="5"/>
  <c r="AB1052" i="5"/>
  <c r="J1057" i="5"/>
  <c r="I1057" i="5"/>
  <c r="H1057" i="5"/>
  <c r="X1057" i="5"/>
  <c r="R1057" i="5"/>
  <c r="F1057" i="5"/>
  <c r="AB1068" i="5"/>
  <c r="J1073" i="5"/>
  <c r="I1073" i="5"/>
  <c r="H1073" i="5"/>
  <c r="R1073" i="5"/>
  <c r="F1073" i="5"/>
  <c r="AB1084" i="5"/>
  <c r="J1089" i="5"/>
  <c r="I1089" i="5"/>
  <c r="H1089" i="5"/>
  <c r="R1089" i="5"/>
  <c r="F1089" i="5"/>
  <c r="AB1100" i="5"/>
  <c r="J1105" i="5"/>
  <c r="I1105" i="5"/>
  <c r="H1105" i="5"/>
  <c r="X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R948" i="5"/>
  <c r="AB957" i="5"/>
  <c r="T957" i="5"/>
  <c r="S965" i="5"/>
  <c r="R966" i="5"/>
  <c r="J966" i="5"/>
  <c r="I966" i="5"/>
  <c r="F966" i="5"/>
  <c r="I969" i="5"/>
  <c r="H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X1345"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J1208" i="5"/>
  <c r="I1208" i="5"/>
  <c r="F1208" i="5"/>
  <c r="J1216" i="5"/>
  <c r="I1216" i="5"/>
  <c r="X1216" i="5"/>
  <c r="H1216" i="5"/>
  <c r="F1221" i="5"/>
  <c r="J1248" i="5"/>
  <c r="I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R1260" i="5"/>
  <c r="J1260" i="5"/>
  <c r="I1260" i="5"/>
  <c r="F1260" i="5"/>
  <c r="R1264" i="5"/>
  <c r="J1264" i="5"/>
  <c r="I1264" i="5"/>
  <c r="F1264" i="5"/>
  <c r="X1264" i="5"/>
  <c r="R1268" i="5"/>
  <c r="J1268" i="5"/>
  <c r="I1268" i="5"/>
  <c r="F1268" i="5"/>
  <c r="R1276" i="5"/>
  <c r="J1276" i="5"/>
  <c r="I1276" i="5"/>
  <c r="F1276" i="5"/>
  <c r="X1276" i="5"/>
  <c r="R1280" i="5"/>
  <c r="J1280" i="5"/>
  <c r="I1280" i="5"/>
  <c r="F1280" i="5"/>
  <c r="R1284" i="5"/>
  <c r="J1284" i="5"/>
  <c r="I1284" i="5"/>
  <c r="F1284" i="5"/>
  <c r="R1288" i="5"/>
  <c r="J1288" i="5"/>
  <c r="I1288" i="5"/>
  <c r="F1288" i="5"/>
  <c r="X1288" i="5"/>
  <c r="R1296" i="5"/>
  <c r="J1296" i="5"/>
  <c r="I1296" i="5"/>
  <c r="F1296" i="5"/>
  <c r="R1300" i="5"/>
  <c r="J1300" i="5"/>
  <c r="I1300" i="5"/>
  <c r="F1300" i="5"/>
  <c r="X1300" i="5"/>
  <c r="R1312" i="5"/>
  <c r="J1312" i="5"/>
  <c r="I1312" i="5"/>
  <c r="F1312" i="5"/>
  <c r="X1312" i="5"/>
  <c r="R1316" i="5"/>
  <c r="J1316" i="5"/>
  <c r="I1316" i="5"/>
  <c r="F1316" i="5"/>
  <c r="R1324" i="5"/>
  <c r="J1324" i="5"/>
  <c r="I1324" i="5"/>
  <c r="F1324" i="5"/>
  <c r="X1324" i="5"/>
  <c r="R1328" i="5"/>
  <c r="J1328" i="5"/>
  <c r="I1328" i="5"/>
  <c r="F1328" i="5"/>
  <c r="X1328" i="5"/>
  <c r="R1332" i="5"/>
  <c r="J1332" i="5"/>
  <c r="I1332" i="5"/>
  <c r="F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J1045" i="5"/>
  <c r="I1045" i="5"/>
  <c r="H1045" i="5"/>
  <c r="X1045" i="5"/>
  <c r="R1046" i="5"/>
  <c r="J1046" i="5"/>
  <c r="I1046" i="5"/>
  <c r="J1061" i="5"/>
  <c r="I1061" i="5"/>
  <c r="H1061" i="5"/>
  <c r="R1062" i="5"/>
  <c r="J1062" i="5"/>
  <c r="I1062" i="5"/>
  <c r="J1077" i="5"/>
  <c r="I1077" i="5"/>
  <c r="H1077" i="5"/>
  <c r="R1078" i="5"/>
  <c r="J1078" i="5"/>
  <c r="I1078" i="5"/>
  <c r="J1093" i="5"/>
  <c r="I1093" i="5"/>
  <c r="H1093" i="5"/>
  <c r="X1093" i="5"/>
  <c r="R1094" i="5"/>
  <c r="J1094" i="5"/>
  <c r="I1094" i="5"/>
  <c r="J1109" i="5"/>
  <c r="I1109" i="5"/>
  <c r="H1109" i="5"/>
  <c r="R1110" i="5"/>
  <c r="J1125" i="5"/>
  <c r="I1125" i="5"/>
  <c r="H1125" i="5"/>
  <c r="R1126" i="5"/>
  <c r="J1126" i="5"/>
  <c r="I1126" i="5"/>
  <c r="T1134" i="5"/>
  <c r="AB1134" i="5"/>
  <c r="X1142"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F1424" i="5"/>
  <c r="R1424" i="5"/>
  <c r="I1424" i="5"/>
  <c r="J1478" i="5"/>
  <c r="I1478" i="5"/>
  <c r="F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F1410" i="5"/>
  <c r="J1458" i="5"/>
  <c r="I1458" i="5"/>
  <c r="R1458" i="5"/>
  <c r="H1458" i="5"/>
  <c r="F1458" i="5"/>
  <c r="J1469" i="5"/>
  <c r="H1469" i="5"/>
  <c r="R1469" i="5"/>
  <c r="AB1484" i="5"/>
  <c r="T1484" i="5"/>
  <c r="AB1489" i="5"/>
  <c r="F1503" i="5"/>
  <c r="R1503" i="5"/>
  <c r="H1503" i="5"/>
  <c r="J1503" i="5"/>
  <c r="F1531" i="5"/>
  <c r="R1531" i="5"/>
  <c r="I1531" i="5"/>
  <c r="H1531" i="5"/>
  <c r="J1531" i="5"/>
  <c r="X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X1369" i="5"/>
  <c r="I1369" i="5"/>
  <c r="F1369" i="5"/>
  <c r="T1373" i="5"/>
  <c r="S1373" i="5"/>
  <c r="I1379" i="5"/>
  <c r="H1379" i="5"/>
  <c r="F1379" i="5"/>
  <c r="AB1383" i="5"/>
  <c r="T1383" i="5"/>
  <c r="J1395" i="5"/>
  <c r="I1396" i="5"/>
  <c r="AB1436" i="5"/>
  <c r="T1436" i="5"/>
  <c r="S1436" i="5"/>
  <c r="F1442" i="5"/>
  <c r="J1446" i="5"/>
  <c r="I1446" i="5"/>
  <c r="F1446" i="5"/>
  <c r="R1446" i="5"/>
  <c r="F1459" i="5"/>
  <c r="R1459" i="5"/>
  <c r="X1459" i="5"/>
  <c r="J1459" i="5"/>
  <c r="I1459" i="5"/>
  <c r="H1459" i="5"/>
  <c r="R1529" i="5"/>
  <c r="J1529" i="5"/>
  <c r="H1529" i="5"/>
  <c r="I1529" i="5"/>
  <c r="J1535" i="5"/>
  <c r="T1549" i="5"/>
  <c r="S1549" i="5"/>
  <c r="AB1549" i="5"/>
  <c r="S1138" i="5"/>
  <c r="S1140" i="5"/>
  <c r="S1147" i="5"/>
  <c r="S1154" i="5"/>
  <c r="T1159" i="5"/>
  <c r="F1178" i="5"/>
  <c r="AB1178" i="5"/>
  <c r="T1191" i="5"/>
  <c r="F1210" i="5"/>
  <c r="X1210" i="5"/>
  <c r="AB1210" i="5"/>
  <c r="T1223" i="5"/>
  <c r="I1241" i="5"/>
  <c r="F1242" i="5"/>
  <c r="AB1242" i="5"/>
  <c r="X1357" i="5"/>
  <c r="I1357" i="5"/>
  <c r="H1357" i="5"/>
  <c r="F1357" i="5"/>
  <c r="I1367" i="5"/>
  <c r="H1367" i="5"/>
  <c r="R1367" i="5"/>
  <c r="J1367" i="5"/>
  <c r="T1393" i="5"/>
  <c r="S1393" i="5"/>
  <c r="AB1399" i="5"/>
  <c r="T1399" i="5"/>
  <c r="S1399" i="5"/>
  <c r="H1408" i="5"/>
  <c r="X1408" i="5"/>
  <c r="F1408" i="5"/>
  <c r="AB1414" i="5"/>
  <c r="H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X1483" i="5"/>
  <c r="X1498" i="5"/>
  <c r="J1498" i="5"/>
  <c r="I1498" i="5"/>
  <c r="R1498" i="5"/>
  <c r="H1498" i="5"/>
  <c r="R1509" i="5"/>
  <c r="J1509" i="5"/>
  <c r="H1509" i="5"/>
  <c r="F1509" i="5"/>
  <c r="AB1532" i="5"/>
  <c r="T1532" i="5"/>
  <c r="S1532" i="5"/>
  <c r="S1142" i="5"/>
  <c r="AB1167" i="5"/>
  <c r="T1167" i="5"/>
  <c r="F1186" i="5"/>
  <c r="X1186" i="5"/>
  <c r="AB1186" i="5"/>
  <c r="AB1199" i="5"/>
  <c r="T1199" i="5"/>
  <c r="F1218" i="5"/>
  <c r="AB1218" i="5"/>
  <c r="AB1231" i="5"/>
  <c r="T1231" i="5"/>
  <c r="F1250" i="5"/>
  <c r="AB1250" i="5"/>
  <c r="R1257" i="5"/>
  <c r="X1261" i="5"/>
  <c r="R1261" i="5"/>
  <c r="R1265" i="5"/>
  <c r="R1269" i="5"/>
  <c r="X1273" i="5"/>
  <c r="R1273" i="5"/>
  <c r="R1277" i="5"/>
  <c r="R1281" i="5"/>
  <c r="R1289" i="5"/>
  <c r="R1293" i="5"/>
  <c r="R1301" i="5"/>
  <c r="R1305" i="5"/>
  <c r="X1309" i="5"/>
  <c r="R1309" i="5"/>
  <c r="X1321" i="5"/>
  <c r="R1321" i="5"/>
  <c r="X1333"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R1442" i="5"/>
  <c r="H1442" i="5"/>
  <c r="AB1452" i="5"/>
  <c r="T1452" i="5"/>
  <c r="S1452" i="5"/>
  <c r="J1453" i="5"/>
  <c r="H1453" i="5"/>
  <c r="R1453" i="5"/>
  <c r="X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I1349" i="5"/>
  <c r="AB1359" i="5"/>
  <c r="T1359" i="5"/>
  <c r="AB1364" i="5"/>
  <c r="I1365" i="5"/>
  <c r="AB1375" i="5"/>
  <c r="T1375" i="5"/>
  <c r="AB1380" i="5"/>
  <c r="AB1391" i="5"/>
  <c r="T1391" i="5"/>
  <c r="AB1396"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AB1431" i="5"/>
  <c r="AB1439" i="5"/>
  <c r="AB1444" i="5"/>
  <c r="T1444" i="5"/>
  <c r="AB1445" i="5"/>
  <c r="H1448" i="5"/>
  <c r="F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F1490" i="5"/>
  <c r="F1491" i="5"/>
  <c r="R1491" i="5"/>
  <c r="AB1492" i="5"/>
  <c r="T1492" i="5"/>
  <c r="T1498" i="5"/>
  <c r="S1498" i="5"/>
  <c r="AB1498"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AB1419" i="5"/>
  <c r="J1423" i="5"/>
  <c r="AB1427" i="5"/>
  <c r="J1431" i="5"/>
  <c r="X1435" i="5"/>
  <c r="AB1435" i="5"/>
  <c r="J1439" i="5"/>
  <c r="R1448" i="5"/>
  <c r="R1449" i="5"/>
  <c r="F1451" i="5"/>
  <c r="R1451" i="5"/>
  <c r="H1454" i="5"/>
  <c r="AB1460" i="5"/>
  <c r="T1460" i="5"/>
  <c r="AB1461" i="5"/>
  <c r="J1466" i="5"/>
  <c r="I1466" i="5"/>
  <c r="I1467" i="5"/>
  <c r="R1480" i="5"/>
  <c r="I1492" i="5"/>
  <c r="H1492" i="5"/>
  <c r="F1492" i="5"/>
  <c r="X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X1741" i="5"/>
  <c r="T1744" i="5"/>
  <c r="S1744" i="5"/>
  <c r="AB1744" i="5"/>
  <c r="H1749" i="5"/>
  <c r="AB1910" i="5"/>
  <c r="T1910" i="5"/>
  <c r="S1910" i="5"/>
  <c r="AB1547" i="5"/>
  <c r="J1553" i="5"/>
  <c r="R1557" i="5"/>
  <c r="J1557" i="5"/>
  <c r="X1561" i="5"/>
  <c r="R1561" i="5"/>
  <c r="J1561" i="5"/>
  <c r="R1565" i="5"/>
  <c r="J1565" i="5"/>
  <c r="R1569" i="5"/>
  <c r="J1569" i="5"/>
  <c r="X1573" i="5"/>
  <c r="R1573" i="5"/>
  <c r="J1573" i="5"/>
  <c r="R1577" i="5"/>
  <c r="R1581" i="5"/>
  <c r="J1581" i="5"/>
  <c r="X1585" i="5"/>
  <c r="R1585" i="5"/>
  <c r="J1585" i="5"/>
  <c r="R1589" i="5"/>
  <c r="J1589" i="5"/>
  <c r="X1597" i="5"/>
  <c r="R1597" i="5"/>
  <c r="J1597" i="5"/>
  <c r="R1601" i="5"/>
  <c r="J1601" i="5"/>
  <c r="R1605" i="5"/>
  <c r="J1605" i="5"/>
  <c r="R1613" i="5"/>
  <c r="J1613"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X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X1765" i="5"/>
  <c r="F1778" i="5"/>
  <c r="X1778" i="5"/>
  <c r="R1778" i="5"/>
  <c r="J1778" i="5"/>
  <c r="I1778" i="5"/>
  <c r="F1782" i="5"/>
  <c r="R1782" i="5"/>
  <c r="J1782" i="5"/>
  <c r="I1782" i="5"/>
  <c r="F1790" i="5"/>
  <c r="R1790" i="5"/>
  <c r="J1790" i="5"/>
  <c r="I1790" i="5"/>
  <c r="F1794" i="5"/>
  <c r="R1794" i="5"/>
  <c r="J1794" i="5"/>
  <c r="I1794" i="5"/>
  <c r="F1798" i="5"/>
  <c r="X1798" i="5"/>
  <c r="R1798" i="5"/>
  <c r="J1798" i="5"/>
  <c r="I1798" i="5"/>
  <c r="F1802" i="5"/>
  <c r="R1802" i="5"/>
  <c r="J1802" i="5"/>
  <c r="I1802" i="5"/>
  <c r="F1806" i="5"/>
  <c r="R1806" i="5"/>
  <c r="J1806" i="5"/>
  <c r="I1806" i="5"/>
  <c r="AB1846" i="5"/>
  <c r="AB1850" i="5"/>
  <c r="AB1862" i="5"/>
  <c r="R1875" i="5"/>
  <c r="H1875" i="5"/>
  <c r="J1875" i="5"/>
  <c r="I1875" i="5"/>
  <c r="F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R1758" i="5"/>
  <c r="I1758" i="5"/>
  <c r="AB1759" i="5"/>
  <c r="F1765" i="5"/>
  <c r="J1774" i="5"/>
  <c r="R1813" i="5"/>
  <c r="J1813" i="5"/>
  <c r="I1813" i="5"/>
  <c r="H1813" i="5"/>
  <c r="AB1815" i="5"/>
  <c r="AB1818" i="5"/>
  <c r="R1827" i="5"/>
  <c r="J1827" i="5"/>
  <c r="I1827" i="5"/>
  <c r="H1827" i="5"/>
  <c r="X1828"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X1789" i="5"/>
  <c r="H1790" i="5"/>
  <c r="H1794"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X2084" i="5"/>
  <c r="F1816" i="5"/>
  <c r="T1817" i="5"/>
  <c r="AB1826" i="5"/>
  <c r="X1843" i="5"/>
  <c r="R1843" i="5"/>
  <c r="J1843" i="5"/>
  <c r="R1847" i="5"/>
  <c r="J1847" i="5"/>
  <c r="H1847"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J1887" i="5"/>
  <c r="R1895" i="5"/>
  <c r="H1895" i="5"/>
  <c r="F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I2059" i="5"/>
  <c r="H2059" i="5"/>
  <c r="R2059" i="5"/>
  <c r="J2059" i="5"/>
  <c r="F2059" i="5"/>
  <c r="X2059" i="5"/>
  <c r="I2067" i="5"/>
  <c r="H2067" i="5"/>
  <c r="R2067" i="5"/>
  <c r="J2067" i="5"/>
  <c r="F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R2039" i="5"/>
  <c r="J2039" i="5"/>
  <c r="I2039" i="5"/>
  <c r="H2039" i="5"/>
  <c r="F2039" i="5"/>
  <c r="R2097" i="5"/>
  <c r="J2097" i="5"/>
  <c r="H2097" i="5"/>
  <c r="F2097" i="5"/>
  <c r="F2166" i="5"/>
  <c r="R2166" i="5"/>
  <c r="J2166" i="5"/>
  <c r="I2166" i="5"/>
  <c r="H2166" i="5"/>
  <c r="S1876" i="5"/>
  <c r="I1878" i="5"/>
  <c r="F1878" i="5"/>
  <c r="T1881" i="5"/>
  <c r="S1884" i="5"/>
  <c r="I1886" i="5"/>
  <c r="F1886" i="5"/>
  <c r="T1889" i="5"/>
  <c r="S1892" i="5"/>
  <c r="I1894" i="5"/>
  <c r="F1894" i="5"/>
  <c r="X1894" i="5"/>
  <c r="T1897" i="5"/>
  <c r="S1900" i="5"/>
  <c r="I1902" i="5"/>
  <c r="F1902" i="5"/>
  <c r="T1905" i="5"/>
  <c r="J1908" i="5"/>
  <c r="X1912" i="5"/>
  <c r="J1912" i="5"/>
  <c r="J1916"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X2047"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X1948"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R2156" i="5"/>
  <c r="J2156" i="5"/>
  <c r="I2156" i="5"/>
  <c r="H2156" i="5"/>
  <c r="F2156" i="5"/>
  <c r="J2247" i="5"/>
  <c r="I2247" i="5"/>
  <c r="H2247" i="5"/>
  <c r="R2247" i="5"/>
  <c r="F2247" i="5"/>
  <c r="J2251" i="5"/>
  <c r="I2251" i="5"/>
  <c r="H2251" i="5"/>
  <c r="X2251" i="5"/>
  <c r="R2251" i="5"/>
  <c r="F2251" i="5"/>
  <c r="S1860" i="5"/>
  <c r="S1864" i="5"/>
  <c r="S1868" i="5"/>
  <c r="S1872" i="5"/>
  <c r="F1873" i="5"/>
  <c r="AB1881" i="5"/>
  <c r="AB1889" i="5"/>
  <c r="X1897" i="5"/>
  <c r="AB1897"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X2023" i="5"/>
  <c r="R2023" i="5"/>
  <c r="J2023" i="5"/>
  <c r="I2023" i="5"/>
  <c r="H2023" i="5"/>
  <c r="AB2037" i="5"/>
  <c r="T2037" i="5"/>
  <c r="S2037" i="5"/>
  <c r="I2079" i="5"/>
  <c r="H2079" i="5"/>
  <c r="R2079" i="5"/>
  <c r="J2079" i="5"/>
  <c r="F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AB1874" i="5"/>
  <c r="R1878" i="5"/>
  <c r="X1882" i="5"/>
  <c r="AB1882" i="5"/>
  <c r="H1884" i="5"/>
  <c r="X1885" i="5"/>
  <c r="R1886" i="5"/>
  <c r="AB1890" i="5"/>
  <c r="H1892" i="5"/>
  <c r="R1894" i="5"/>
  <c r="R1902" i="5"/>
  <c r="X1906" i="5"/>
  <c r="H1908" i="5"/>
  <c r="AB1909" i="5"/>
  <c r="H1912" i="5"/>
  <c r="AB1913" i="5"/>
  <c r="H1916" i="5"/>
  <c r="AB1917" i="5"/>
  <c r="H1920" i="5"/>
  <c r="AB1921" i="5"/>
  <c r="X1927" i="5"/>
  <c r="T1929" i="5"/>
  <c r="S1929" i="5"/>
  <c r="R1932" i="5"/>
  <c r="J1932" i="5"/>
  <c r="AB1938" i="5"/>
  <c r="S1942" i="5"/>
  <c r="F1948" i="5"/>
  <c r="AB1949" i="5"/>
  <c r="AB1951" i="5"/>
  <c r="AB1969" i="5"/>
  <c r="T1969" i="5"/>
  <c r="S1969" i="5"/>
  <c r="F1971" i="5"/>
  <c r="AB1982" i="5"/>
  <c r="X1987" i="5"/>
  <c r="R1987" i="5"/>
  <c r="J1987" i="5"/>
  <c r="I1987" i="5"/>
  <c r="H1987" i="5"/>
  <c r="AB2001" i="5"/>
  <c r="T2001" i="5"/>
  <c r="S2001" i="5"/>
  <c r="F2003" i="5"/>
  <c r="AB2014" i="5"/>
  <c r="R2019" i="5"/>
  <c r="J2019" i="5"/>
  <c r="I2019" i="5"/>
  <c r="H2019" i="5"/>
  <c r="AB2033" i="5"/>
  <c r="T2033" i="5"/>
  <c r="S2033" i="5"/>
  <c r="F2035" i="5"/>
  <c r="AB2046" i="5"/>
  <c r="S2054" i="5"/>
  <c r="X2056" i="5"/>
  <c r="S2062"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X2152" i="5"/>
  <c r="AB2182" i="5"/>
  <c r="T2182" i="5"/>
  <c r="S2182" i="5"/>
  <c r="J2212" i="5"/>
  <c r="R2212" i="5"/>
  <c r="I2212" i="5"/>
  <c r="H2212" i="5"/>
  <c r="F2212" i="5"/>
  <c r="X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60" i="5"/>
  <c r="X1972" i="5"/>
  <c r="X1984" i="5"/>
  <c r="X1996" i="5"/>
  <c r="X2008" i="5"/>
  <c r="X2020" i="5"/>
  <c r="X2032" i="5"/>
  <c r="X2036" i="5"/>
  <c r="R2053" i="5"/>
  <c r="R2061" i="5"/>
  <c r="X2080"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X2371" i="5"/>
  <c r="R2117" i="5"/>
  <c r="F2126" i="5"/>
  <c r="R2129" i="5"/>
  <c r="J2129" i="5"/>
  <c r="R2132" i="5"/>
  <c r="J2132" i="5"/>
  <c r="I2132" i="5"/>
  <c r="H2132" i="5"/>
  <c r="S2135" i="5"/>
  <c r="H2141" i="5"/>
  <c r="H2142" i="5"/>
  <c r="F2146" i="5"/>
  <c r="X2146" i="5"/>
  <c r="T2150" i="5"/>
  <c r="S2150" i="5"/>
  <c r="S2167" i="5"/>
  <c r="H2174" i="5"/>
  <c r="H2178" i="5"/>
  <c r="F2178" i="5"/>
  <c r="S2179" i="5"/>
  <c r="X2191"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X2248" i="5"/>
  <c r="R2267" i="5"/>
  <c r="X2311" i="5"/>
  <c r="R2311" i="5"/>
  <c r="J2311" i="5"/>
  <c r="I2311" i="5"/>
  <c r="H2311" i="5"/>
  <c r="F2311" i="5"/>
  <c r="J2358" i="5"/>
  <c r="H2358" i="5"/>
  <c r="R2358" i="5"/>
  <c r="I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X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X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R2145" i="5"/>
  <c r="J2145" i="5"/>
  <c r="F2162" i="5"/>
  <c r="X2162" i="5"/>
  <c r="T2166" i="5"/>
  <c r="S2166" i="5"/>
  <c r="AB2171" i="5"/>
  <c r="AB2176" i="5"/>
  <c r="AB2179" i="5"/>
  <c r="H2186" i="5"/>
  <c r="F2186" i="5"/>
  <c r="H2203" i="5"/>
  <c r="X2203" i="5"/>
  <c r="R2203" i="5"/>
  <c r="J2203" i="5"/>
  <c r="I2203" i="5"/>
  <c r="J2204" i="5"/>
  <c r="R2204" i="5"/>
  <c r="I2204" i="5"/>
  <c r="H2204" i="5"/>
  <c r="F2204" i="5"/>
  <c r="S2209" i="5"/>
  <c r="AB2209" i="5"/>
  <c r="I2223" i="5"/>
  <c r="H2223" i="5"/>
  <c r="J2223" i="5"/>
  <c r="F2223" i="5"/>
  <c r="AB2234" i="5"/>
  <c r="J2239" i="5"/>
  <c r="I2239" i="5"/>
  <c r="H2239" i="5"/>
  <c r="X2239" i="5"/>
  <c r="R2240" i="5"/>
  <c r="J2240" i="5"/>
  <c r="I2240" i="5"/>
  <c r="F2240" i="5"/>
  <c r="X2240" i="5"/>
  <c r="AB2276" i="5"/>
  <c r="T2276" i="5"/>
  <c r="S2276" i="5"/>
  <c r="R2285" i="5"/>
  <c r="J2285" i="5"/>
  <c r="I2285" i="5"/>
  <c r="H2285" i="5"/>
  <c r="F2285" i="5"/>
  <c r="J2177" i="5"/>
  <c r="J2185" i="5"/>
  <c r="J2189" i="5"/>
  <c r="AB2199" i="5"/>
  <c r="T2199" i="5"/>
  <c r="AB2207" i="5"/>
  <c r="T2207" i="5"/>
  <c r="H2207" i="5"/>
  <c r="AB2215" i="5"/>
  <c r="T2215" i="5"/>
  <c r="AB2223" i="5"/>
  <c r="T2223" i="5"/>
  <c r="AB2228" i="5"/>
  <c r="AB2251" i="5"/>
  <c r="T2251" i="5"/>
  <c r="X2252"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X2194" i="5"/>
  <c r="F2199" i="5"/>
  <c r="F2202" i="5"/>
  <c r="R2202" i="5"/>
  <c r="F2207" i="5"/>
  <c r="F2210" i="5"/>
  <c r="R2210" i="5"/>
  <c r="X2210" i="5"/>
  <c r="F2218" i="5"/>
  <c r="R2218" i="5"/>
  <c r="AB2224" i="5"/>
  <c r="I2225" i="5"/>
  <c r="AB2231" i="5"/>
  <c r="T2231" i="5"/>
  <c r="AB2243" i="5"/>
  <c r="T2243" i="5"/>
  <c r="AB2254" i="5"/>
  <c r="R2260" i="5"/>
  <c r="J2260" i="5"/>
  <c r="I2260" i="5"/>
  <c r="AB2269" i="5"/>
  <c r="AB2285" i="5"/>
  <c r="R2295" i="5"/>
  <c r="J2295" i="5"/>
  <c r="I2295" i="5"/>
  <c r="H2295" i="5"/>
  <c r="X2299" i="5"/>
  <c r="F2299" i="5"/>
  <c r="R2299" i="5"/>
  <c r="J2299" i="5"/>
  <c r="I2299" i="5"/>
  <c r="R2307" i="5"/>
  <c r="T2225" i="5"/>
  <c r="S2225" i="5"/>
  <c r="X2236" i="5"/>
  <c r="AB2239" i="5"/>
  <c r="T2239" i="5"/>
  <c r="AB2250" i="5"/>
  <c r="R2256" i="5"/>
  <c r="J2256" i="5"/>
  <c r="I225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J2374" i="5"/>
  <c r="H2374" i="5"/>
  <c r="R2374" i="5"/>
  <c r="I2374" i="5"/>
  <c r="X2374" i="5"/>
  <c r="F2374" i="5"/>
  <c r="AB2411" i="5"/>
  <c r="T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T2331" i="5"/>
  <c r="R2337" i="5"/>
  <c r="J2337" i="5"/>
  <c r="I2337" i="5"/>
  <c r="S2388" i="5"/>
  <c r="T2388" i="5"/>
  <c r="S2268" i="5"/>
  <c r="S2275" i="5"/>
  <c r="S2282" i="5"/>
  <c r="T2287" i="5"/>
  <c r="X2302" i="5"/>
  <c r="R2302" i="5"/>
  <c r="H2302" i="5"/>
  <c r="X2308" i="5"/>
  <c r="H2313" i="5"/>
  <c r="F2314" i="5"/>
  <c r="AB2340" i="5"/>
  <c r="T2340" i="5"/>
  <c r="S2340" i="5"/>
  <c r="AB2343" i="5"/>
  <c r="T2366" i="5"/>
  <c r="AB2383" i="5"/>
  <c r="S2383" i="5"/>
  <c r="T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X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R2456" i="5"/>
  <c r="H2456" i="5"/>
  <c r="J2476" i="5"/>
  <c r="I2476" i="5"/>
  <c r="R2476" i="5"/>
  <c r="H2476" i="5"/>
  <c r="F2476" i="5"/>
  <c r="X2476" i="5"/>
  <c r="AB2487" i="5"/>
  <c r="T2487" i="5"/>
  <c r="S2487" i="5"/>
  <c r="T2496" i="5"/>
  <c r="S2496" i="5"/>
  <c r="F2382" i="5"/>
  <c r="F2390" i="5"/>
  <c r="AB2432" i="5"/>
  <c r="F2456" i="5"/>
  <c r="H2482" i="5"/>
  <c r="I2482" i="5"/>
  <c r="F2482" i="5"/>
  <c r="X2482" i="5"/>
  <c r="R2482" i="5"/>
  <c r="J2482" i="5"/>
  <c r="AB2391" i="5"/>
  <c r="T2391" i="5"/>
  <c r="AB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G5" i="6"/>
  <c r="H5" i="6"/>
  <c r="D5" i="6" s="1"/>
  <c r="H6" i="6"/>
  <c r="H2464" i="5"/>
  <c r="J2472" i="5"/>
  <c r="I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G17" i="6"/>
  <c r="H17" i="6"/>
  <c r="AB2443" i="5"/>
  <c r="S2443" i="5"/>
  <c r="S2450" i="5"/>
  <c r="S2452" i="5"/>
  <c r="J2461" i="5"/>
  <c r="J2469" i="5"/>
  <c r="T2495" i="5"/>
  <c r="S2495" i="5"/>
  <c r="T2499" i="5"/>
  <c r="S2499" i="5"/>
  <c r="T2503" i="5"/>
  <c r="S2503" i="5"/>
  <c r="G15" i="6"/>
  <c r="H15" i="6"/>
  <c r="B20" i="6"/>
  <c r="F25" i="6" s="1"/>
  <c r="AB2447" i="5"/>
  <c r="S2447" i="5"/>
  <c r="F2458" i="5"/>
  <c r="X2458" i="5"/>
  <c r="AB2458" i="5"/>
  <c r="F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T2504" i="5"/>
  <c r="B21" i="6"/>
  <c r="B51" i="6" s="1"/>
  <c r="G51" i="6" s="1"/>
  <c r="G16" i="6"/>
  <c r="H16" i="6"/>
  <c r="B19" i="6"/>
  <c r="B39" i="6" s="1"/>
  <c r="G39" i="6" s="1"/>
  <c r="A38" i="2"/>
  <c r="J4" i="5"/>
  <c r="B41" i="4"/>
  <c r="B71" i="4" s="1"/>
  <c r="A52" i="6" s="1"/>
  <c r="A55" i="2"/>
  <c r="A73" i="2"/>
  <c r="B9" i="3"/>
  <c r="A3" i="2"/>
  <c r="A20" i="2"/>
  <c r="B17" i="3"/>
  <c r="B29" i="4"/>
  <c r="B35" i="4" s="1"/>
  <c r="A22" i="6" s="1"/>
  <c r="B25" i="3"/>
  <c r="C20" i="3"/>
  <c r="A75" i="2"/>
  <c r="C25" i="3"/>
  <c r="N4" i="5"/>
  <c r="A43" i="2"/>
  <c r="C3" i="3"/>
  <c r="C19" i="3"/>
  <c r="P4" i="5"/>
  <c r="A45" i="2"/>
  <c r="C4" i="3"/>
  <c r="B26" i="4"/>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C15" i="6" s="1"/>
  <c r="I16" i="6"/>
  <c r="C16" i="6" s="1"/>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R2165" i="5"/>
  <c r="I1967" i="5"/>
  <c r="J2069" i="5"/>
  <c r="I2069" i="5"/>
  <c r="J1967" i="5"/>
  <c r="I987" i="5"/>
  <c r="H650" i="5"/>
  <c r="X290" i="5"/>
  <c r="X2044" i="5"/>
  <c r="R2044" i="5"/>
  <c r="R1967" i="5"/>
  <c r="F290" i="5"/>
  <c r="H987" i="5"/>
  <c r="H1959" i="5"/>
  <c r="R987" i="5"/>
  <c r="R2069" i="5"/>
  <c r="I1959" i="5"/>
  <c r="H2069" i="5"/>
  <c r="J1959" i="5"/>
  <c r="R1959" i="5"/>
  <c r="X1198" i="5"/>
  <c r="I678" i="5"/>
  <c r="H678" i="5"/>
  <c r="J987" i="5"/>
  <c r="S606" i="5"/>
  <c r="S610" i="5"/>
  <c r="X520" i="5"/>
  <c r="X322" i="5"/>
  <c r="X226" i="5"/>
  <c r="S598" i="5"/>
  <c r="X550" i="5"/>
  <c r="X542" i="5"/>
  <c r="X376" i="5"/>
  <c r="X37" i="5"/>
  <c r="X338" i="5"/>
  <c r="X121" i="5"/>
  <c r="X310" i="5"/>
  <c r="X146" i="5"/>
  <c r="X488" i="5"/>
  <c r="X514" i="5"/>
  <c r="X535" i="5"/>
  <c r="X230" i="5"/>
  <c r="X530" i="5"/>
  <c r="X122" i="5"/>
  <c r="X559" i="5"/>
  <c r="S532" i="5"/>
  <c r="X356" i="5"/>
  <c r="S356" i="5"/>
  <c r="X154" i="5"/>
  <c r="X214" i="5"/>
  <c r="X20" i="5"/>
  <c r="X70" i="5"/>
  <c r="X329" i="5"/>
  <c r="X241" i="5"/>
  <c r="X301" i="5"/>
  <c r="X134" i="5"/>
  <c r="X34" i="5"/>
  <c r="S343" i="5"/>
  <c r="X158" i="5"/>
  <c r="X331" i="5"/>
  <c r="X82" i="5"/>
  <c r="X451" i="5"/>
  <c r="X206" i="5"/>
  <c r="X325" i="5"/>
  <c r="X38" i="5"/>
  <c r="X142" i="5"/>
  <c r="X217" i="5"/>
  <c r="X278" i="5"/>
  <c r="X182" i="5"/>
  <c r="X218" i="5"/>
  <c r="X86" i="5"/>
  <c r="X202" i="5"/>
  <c r="X46" i="5"/>
  <c r="S315" i="5"/>
  <c r="X22" i="5"/>
  <c r="X118" i="5"/>
  <c r="X253" i="5"/>
  <c r="X50" i="5"/>
  <c r="X373" i="5"/>
  <c r="X62" i="5"/>
  <c r="S357" i="5"/>
  <c r="X130" i="5"/>
  <c r="S383" i="5"/>
  <c r="X313" i="5"/>
  <c r="X92" i="5"/>
  <c r="X76" i="5"/>
  <c r="X44" i="5"/>
  <c r="X250" i="5"/>
  <c r="X319" i="5"/>
  <c r="X242" i="5"/>
  <c r="B32" i="6"/>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X650" i="5"/>
  <c r="J1051" i="5"/>
  <c r="H2173" i="5"/>
  <c r="J1684" i="5"/>
  <c r="I1385" i="5"/>
  <c r="I1051" i="5"/>
  <c r="I1320" i="5"/>
  <c r="I1133" i="5"/>
  <c r="H982" i="5"/>
  <c r="I650" i="5"/>
  <c r="R1039" i="5"/>
  <c r="I1015" i="5"/>
  <c r="J1320" i="5"/>
  <c r="J1133" i="5"/>
  <c r="I982" i="5"/>
  <c r="J2173" i="5"/>
  <c r="R1320" i="5"/>
  <c r="J982" i="5"/>
  <c r="X2173" i="5"/>
  <c r="H2116" i="5"/>
  <c r="R1754" i="5"/>
  <c r="J1593" i="5"/>
  <c r="H1593" i="5"/>
  <c r="H1385" i="5"/>
  <c r="I672" i="5"/>
  <c r="J215" i="5"/>
  <c r="F2301" i="5"/>
  <c r="R1593" i="5"/>
  <c r="J1385" i="5"/>
  <c r="J189" i="5"/>
  <c r="R2301" i="5"/>
  <c r="R1051" i="5"/>
  <c r="R1015" i="5"/>
  <c r="I1039" i="5"/>
  <c r="F1320" i="5"/>
  <c r="R852" i="5"/>
  <c r="F1947" i="5"/>
  <c r="H1947" i="5"/>
  <c r="X1426" i="5"/>
  <c r="I1381" i="5"/>
  <c r="X872"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J2016" i="5"/>
  <c r="J1724" i="5"/>
  <c r="X1684" i="5"/>
  <c r="H1434" i="5"/>
  <c r="I1308" i="5"/>
  <c r="F1272" i="5"/>
  <c r="J602" i="5"/>
  <c r="T602" i="5"/>
  <c r="J2077" i="5"/>
  <c r="I2077" i="5"/>
  <c r="J1673"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X1724" i="5"/>
  <c r="F1313" i="5"/>
  <c r="F2293" i="5"/>
  <c r="I1700" i="5"/>
  <c r="F1609" i="5"/>
  <c r="H1680" i="5"/>
  <c r="I1681" i="5"/>
  <c r="I1313" i="5"/>
  <c r="H1681" i="5"/>
  <c r="H2293" i="5"/>
  <c r="F1936" i="5"/>
  <c r="J1700" i="5"/>
  <c r="J1609" i="5"/>
  <c r="R1712" i="5"/>
  <c r="I1680" i="5"/>
  <c r="R1313" i="5"/>
  <c r="H1313" i="5"/>
  <c r="R762" i="5"/>
  <c r="I2293" i="5"/>
  <c r="R1697" i="5"/>
  <c r="J1693" i="5"/>
  <c r="R1609" i="5"/>
  <c r="X1712" i="5"/>
  <c r="J1680"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H415" i="5"/>
  <c r="H395" i="5"/>
  <c r="X2480" i="5"/>
  <c r="F1859"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I1095" i="5"/>
  <c r="X1633" i="5"/>
  <c r="R808" i="5"/>
  <c r="J239" i="5"/>
  <c r="J2133" i="5"/>
  <c r="J2161" i="5"/>
  <c r="I1716" i="5"/>
  <c r="H1426" i="5"/>
  <c r="H1329" i="5"/>
  <c r="I608" i="5"/>
  <c r="F808" i="5"/>
  <c r="J314" i="5"/>
  <c r="T314" i="5"/>
  <c r="H239" i="5"/>
  <c r="R2133" i="5"/>
  <c r="R2161" i="5"/>
  <c r="F1919" i="5"/>
  <c r="J1716" i="5"/>
  <c r="X1403" i="5"/>
  <c r="R1067" i="5"/>
  <c r="J1145" i="5"/>
  <c r="H883" i="5"/>
  <c r="H447" i="5"/>
  <c r="I808" i="5"/>
  <c r="F175" i="5"/>
  <c r="H1900" i="5"/>
  <c r="I1919" i="5"/>
  <c r="R1716" i="5"/>
  <c r="H1684" i="5"/>
  <c r="R1285" i="5"/>
  <c r="F1308" i="5"/>
  <c r="F883" i="5"/>
  <c r="I1403" i="5"/>
  <c r="H1919" i="5"/>
  <c r="I1684" i="5"/>
  <c r="X1285" i="5"/>
  <c r="I1123" i="5"/>
  <c r="I1067" i="5"/>
  <c r="I883" i="5"/>
  <c r="F314" i="5"/>
  <c r="R883" i="5"/>
  <c r="F1900" i="5"/>
  <c r="R1919" i="5"/>
  <c r="R1725" i="5"/>
  <c r="R1684" i="5"/>
  <c r="X1526" i="5"/>
  <c r="J1308" i="5"/>
  <c r="J2181" i="5"/>
  <c r="H2164" i="5"/>
  <c r="R2184" i="5"/>
  <c r="J1668" i="5"/>
  <c r="R1660" i="5"/>
  <c r="X1688" i="5"/>
  <c r="H1652" i="5"/>
  <c r="I1644" i="5"/>
  <c r="H942" i="5"/>
  <c r="I720" i="5"/>
  <c r="R2181" i="5"/>
  <c r="I2164" i="5"/>
  <c r="X2092" i="5"/>
  <c r="R1668" i="5"/>
  <c r="F1708" i="5"/>
  <c r="X1660" i="5"/>
  <c r="I1652" i="5"/>
  <c r="J1644" i="5"/>
  <c r="H391" i="5"/>
  <c r="J720" i="5"/>
  <c r="J2454" i="5"/>
  <c r="F2215" i="5"/>
  <c r="X2215" i="5"/>
  <c r="R2164" i="5"/>
  <c r="I2043" i="5"/>
  <c r="R1657" i="5"/>
  <c r="R1652" i="5"/>
  <c r="H1708"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I2116" i="5"/>
  <c r="R1774" i="5"/>
  <c r="R1140" i="5"/>
  <c r="H869" i="5"/>
  <c r="R754" i="5"/>
  <c r="J439" i="5"/>
  <c r="J411" i="5"/>
  <c r="J293" i="5"/>
  <c r="H277" i="5"/>
  <c r="J2116" i="5"/>
  <c r="I1855" i="5"/>
  <c r="H1774" i="5"/>
  <c r="H1811" i="5"/>
  <c r="X1774"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T87" i="5"/>
  <c r="B30" i="6"/>
  <c r="G30" i="6" s="1"/>
  <c r="B41" i="6"/>
  <c r="G41" i="6" s="1"/>
  <c r="J306" i="5"/>
  <c r="J2417" i="5"/>
  <c r="J2160" i="5"/>
  <c r="F1876" i="5"/>
  <c r="X1801" i="5"/>
  <c r="R1770" i="5"/>
  <c r="R1700" i="5"/>
  <c r="X1609" i="5"/>
  <c r="I1696" i="5"/>
  <c r="I1672" i="5"/>
  <c r="F1126" i="5"/>
  <c r="F875" i="5"/>
  <c r="R888" i="5"/>
  <c r="X829" i="5"/>
  <c r="F783" i="5"/>
  <c r="R757" i="5"/>
  <c r="I588" i="5"/>
  <c r="R431" i="5"/>
  <c r="J435" i="5"/>
  <c r="F102" i="5"/>
  <c r="H2012" i="5"/>
  <c r="F640" i="5"/>
  <c r="J207" i="5"/>
  <c r="F2197" i="5"/>
  <c r="R2417" i="5"/>
  <c r="H2409" i="5"/>
  <c r="X2317"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I1801" i="5"/>
  <c r="J1664" i="5"/>
  <c r="I1712" i="5"/>
  <c r="X1190"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X1940" i="5"/>
  <c r="X1867" i="5"/>
  <c r="I1786" i="5"/>
  <c r="J1471" i="5"/>
  <c r="I1131" i="5"/>
  <c r="I1115" i="5"/>
  <c r="I1304" i="5"/>
  <c r="R1145" i="5"/>
  <c r="X814"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T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X1645" i="5"/>
  <c r="I1645" i="5"/>
  <c r="H1645" i="5"/>
  <c r="F1645" i="5"/>
  <c r="J1297" i="5"/>
  <c r="I1297" i="5"/>
  <c r="F1297" i="5"/>
  <c r="J1071" i="5"/>
  <c r="H1071" i="5"/>
  <c r="F1071" i="5"/>
  <c r="F1035" i="5"/>
  <c r="H1035" i="5"/>
  <c r="J1035" i="5"/>
  <c r="H794" i="5"/>
  <c r="I794" i="5"/>
  <c r="J794" i="5"/>
  <c r="F794" i="5"/>
  <c r="X794"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F1641" i="5"/>
  <c r="I1641" i="5"/>
  <c r="H1641" i="5"/>
  <c r="J1754" i="5"/>
  <c r="H1754" i="5"/>
  <c r="R1510" i="5"/>
  <c r="H1510" i="5"/>
  <c r="F1510" i="5"/>
  <c r="J1079" i="5"/>
  <c r="H1079" i="5"/>
  <c r="F1079"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X2077"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X1693" i="5"/>
  <c r="I1693" i="5"/>
  <c r="H1693" i="5"/>
  <c r="F1693" i="5"/>
  <c r="J1329" i="5"/>
  <c r="I1329" i="5"/>
  <c r="F1329" i="5"/>
  <c r="F1095" i="5"/>
  <c r="J1095" i="5"/>
  <c r="H1095" i="5"/>
  <c r="H1110" i="5"/>
  <c r="X1039" i="5"/>
  <c r="H1039" i="5"/>
  <c r="F1039" i="5"/>
  <c r="J1039" i="5"/>
  <c r="H762" i="5"/>
  <c r="F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B52" i="6"/>
  <c r="G52" i="6" s="1"/>
  <c r="B37" i="6"/>
  <c r="G37" i="6"/>
  <c r="B42" i="6"/>
  <c r="G42" i="6"/>
  <c r="B40" i="6"/>
  <c r="G40" i="6" s="1"/>
  <c r="B50" i="6"/>
  <c r="G50" i="6" s="1"/>
  <c r="B25" i="6"/>
  <c r="G25" i="6"/>
  <c r="B35" i="6"/>
  <c r="G35" i="6" s="1"/>
  <c r="F24" i="6"/>
  <c r="F49" i="6" s="1"/>
  <c r="B44" i="6"/>
  <c r="G44" i="6" s="1"/>
  <c r="G32" i="6"/>
  <c r="B34" i="6"/>
  <c r="G34" i="6"/>
  <c r="B29" i="6"/>
  <c r="G29" i="6" s="1"/>
  <c r="G19" i="6"/>
  <c r="H19" i="6"/>
  <c r="D19" i="6" s="1"/>
  <c r="F2426" i="5"/>
  <c r="X2426" i="5"/>
  <c r="R2426" i="5"/>
  <c r="J2426" i="5"/>
  <c r="I2426" i="5"/>
  <c r="H2426" i="5"/>
  <c r="F2446" i="5"/>
  <c r="H2446" i="5"/>
  <c r="X2446" i="5"/>
  <c r="J2446" i="5"/>
  <c r="I2446" i="5"/>
  <c r="R2446" i="5"/>
  <c r="G22" i="6"/>
  <c r="B47" i="6"/>
  <c r="G47" i="6" s="1"/>
  <c r="H47" i="6" s="1"/>
  <c r="J2504" i="5"/>
  <c r="I2504" i="5"/>
  <c r="H2504" i="5"/>
  <c r="R2504" i="5"/>
  <c r="F2504" i="5"/>
  <c r="X2504" i="5"/>
  <c r="F2434" i="5"/>
  <c r="R2434" i="5"/>
  <c r="J2434" i="5"/>
  <c r="I2434" i="5"/>
  <c r="H2434" i="5"/>
  <c r="X2434" i="5"/>
  <c r="H2459" i="5"/>
  <c r="R2459" i="5"/>
  <c r="J2459" i="5"/>
  <c r="I2459" i="5"/>
  <c r="F2459" i="5"/>
  <c r="I2399" i="5"/>
  <c r="H2399" i="5"/>
  <c r="F2399" i="5"/>
  <c r="R2399" i="5"/>
  <c r="J2399" i="5"/>
  <c r="J2392" i="5"/>
  <c r="I2392" i="5"/>
  <c r="R2392" i="5"/>
  <c r="H2392" i="5"/>
  <c r="F2392" i="5"/>
  <c r="X2392" i="5"/>
  <c r="H2369" i="5"/>
  <c r="F2369" i="5"/>
  <c r="J2369" i="5"/>
  <c r="I2369" i="5"/>
  <c r="R2369" i="5"/>
  <c r="H2383" i="5"/>
  <c r="J2383" i="5"/>
  <c r="R2383" i="5"/>
  <c r="I2383" i="5"/>
  <c r="F2383" i="5"/>
  <c r="X2383" i="5"/>
  <c r="F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I2171" i="5"/>
  <c r="H2171" i="5"/>
  <c r="F2171" i="5"/>
  <c r="R2171" i="5"/>
  <c r="J2171" i="5"/>
  <c r="I1926" i="5"/>
  <c r="H1926" i="5"/>
  <c r="F1926" i="5"/>
  <c r="R1926" i="5"/>
  <c r="J1926" i="5"/>
  <c r="R2038" i="5"/>
  <c r="J2038" i="5"/>
  <c r="I2038" i="5"/>
  <c r="H2038" i="5"/>
  <c r="F2038" i="5"/>
  <c r="X2038" i="5"/>
  <c r="R1974" i="5"/>
  <c r="J1974" i="5"/>
  <c r="I1974" i="5"/>
  <c r="H1974" i="5"/>
  <c r="F1974" i="5"/>
  <c r="F1852" i="5"/>
  <c r="X1852" i="5"/>
  <c r="J1852" i="5"/>
  <c r="R1852" i="5"/>
  <c r="I1852" i="5"/>
  <c r="H1852" i="5"/>
  <c r="R2018" i="5"/>
  <c r="J2018" i="5"/>
  <c r="I2018" i="5"/>
  <c r="H2018" i="5"/>
  <c r="F2018" i="5"/>
  <c r="X2018" i="5"/>
  <c r="R1998" i="5"/>
  <c r="J1998" i="5"/>
  <c r="I1998" i="5"/>
  <c r="H1998" i="5"/>
  <c r="F1998" i="5"/>
  <c r="I1845" i="5"/>
  <c r="H1845" i="5"/>
  <c r="F1845" i="5"/>
  <c r="R1845" i="5"/>
  <c r="J1845" i="5"/>
  <c r="R1978" i="5"/>
  <c r="J1978" i="5"/>
  <c r="I1978" i="5"/>
  <c r="H1978" i="5"/>
  <c r="F1978" i="5"/>
  <c r="X1978" i="5"/>
  <c r="R2046" i="5"/>
  <c r="J2046" i="5"/>
  <c r="I2046" i="5"/>
  <c r="H2046" i="5"/>
  <c r="F2046" i="5"/>
  <c r="H1783" i="5"/>
  <c r="F1783" i="5"/>
  <c r="X1783" i="5"/>
  <c r="R1783" i="5"/>
  <c r="J1783" i="5"/>
  <c r="I1783" i="5"/>
  <c r="R1826" i="5"/>
  <c r="I1826" i="5"/>
  <c r="H1826" i="5"/>
  <c r="F1826" i="5"/>
  <c r="X1826" i="5"/>
  <c r="J1826" i="5"/>
  <c r="I1833" i="5"/>
  <c r="R1833" i="5"/>
  <c r="J1833" i="5"/>
  <c r="H1833" i="5"/>
  <c r="F1833" i="5"/>
  <c r="I1914" i="5"/>
  <c r="H1914" i="5"/>
  <c r="F1914" i="5"/>
  <c r="R1914" i="5"/>
  <c r="J1914" i="5"/>
  <c r="R1737" i="5"/>
  <c r="H1737" i="5"/>
  <c r="F1737" i="5"/>
  <c r="J1737" i="5"/>
  <c r="I1737" i="5"/>
  <c r="F1550" i="5"/>
  <c r="H1550" i="5"/>
  <c r="X1550" i="5"/>
  <c r="R1550" i="5"/>
  <c r="J1550" i="5"/>
  <c r="I1550" i="5"/>
  <c r="R1747" i="5"/>
  <c r="J1747" i="5"/>
  <c r="I1747" i="5"/>
  <c r="H1747" i="5"/>
  <c r="F1747" i="5"/>
  <c r="X1747" i="5"/>
  <c r="R1671" i="5"/>
  <c r="J1671" i="5"/>
  <c r="I1671" i="5"/>
  <c r="H1671" i="5"/>
  <c r="F1671" i="5"/>
  <c r="R1552" i="5"/>
  <c r="J1552" i="5"/>
  <c r="H1552" i="5"/>
  <c r="I1552" i="5"/>
  <c r="X1552" i="5"/>
  <c r="F1552" i="5"/>
  <c r="R1667" i="5"/>
  <c r="J1667" i="5"/>
  <c r="I1667" i="5"/>
  <c r="H1667" i="5"/>
  <c r="F1667" i="5"/>
  <c r="I1825" i="5"/>
  <c r="R1825" i="5"/>
  <c r="J1825" i="5"/>
  <c r="H1825" i="5"/>
  <c r="F1825" i="5"/>
  <c r="X1825" i="5"/>
  <c r="R1655" i="5"/>
  <c r="J1655" i="5"/>
  <c r="I1655" i="5"/>
  <c r="H1655" i="5"/>
  <c r="F1655" i="5"/>
  <c r="J1413" i="5"/>
  <c r="I1413" i="5"/>
  <c r="H1413" i="5"/>
  <c r="R1413" i="5"/>
  <c r="F1413" i="5"/>
  <c r="I1615" i="5"/>
  <c r="H1615" i="5"/>
  <c r="F1615" i="5"/>
  <c r="R1615" i="5"/>
  <c r="J1615" i="5"/>
  <c r="X1615" i="5"/>
  <c r="I1583" i="5"/>
  <c r="H1583" i="5"/>
  <c r="F1583" i="5"/>
  <c r="R1583" i="5"/>
  <c r="J1583" i="5"/>
  <c r="R1346" i="5"/>
  <c r="X1346" i="5"/>
  <c r="I1346" i="5"/>
  <c r="H1346" i="5"/>
  <c r="J1346" i="5"/>
  <c r="F1346" i="5"/>
  <c r="H1476" i="5"/>
  <c r="F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X1477" i="5"/>
  <c r="I1335" i="5"/>
  <c r="H1335" i="5"/>
  <c r="R1335" i="5"/>
  <c r="J1335" i="5"/>
  <c r="F1335" i="5"/>
  <c r="I1303" i="5"/>
  <c r="H1303" i="5"/>
  <c r="R1303" i="5"/>
  <c r="J1303" i="5"/>
  <c r="F1303" i="5"/>
  <c r="X1303" i="5"/>
  <c r="I1271" i="5"/>
  <c r="H1271" i="5"/>
  <c r="R1271" i="5"/>
  <c r="J1271" i="5"/>
  <c r="F1271" i="5"/>
  <c r="F1366" i="5"/>
  <c r="R1366" i="5"/>
  <c r="J1366" i="5"/>
  <c r="I1366" i="5"/>
  <c r="H1366" i="5"/>
  <c r="X1366" i="5"/>
  <c r="H1016" i="5"/>
  <c r="F1016" i="5"/>
  <c r="X1016" i="5"/>
  <c r="R1016" i="5"/>
  <c r="I1016" i="5"/>
  <c r="J1016" i="5"/>
  <c r="R1137" i="5"/>
  <c r="J1137" i="5"/>
  <c r="I1137" i="5"/>
  <c r="H1137" i="5"/>
  <c r="F1137" i="5"/>
  <c r="F1162" i="5"/>
  <c r="X1162" i="5"/>
  <c r="R1162" i="5"/>
  <c r="J1162" i="5"/>
  <c r="I1162" i="5"/>
  <c r="H1162" i="5"/>
  <c r="H1120" i="5"/>
  <c r="F1120" i="5"/>
  <c r="X1120" i="5"/>
  <c r="R1120" i="5"/>
  <c r="I1120" i="5"/>
  <c r="J1120" i="5"/>
  <c r="H1056" i="5"/>
  <c r="F1056" i="5"/>
  <c r="R1056" i="5"/>
  <c r="I1056" i="5"/>
  <c r="J1056" i="5"/>
  <c r="H992" i="5"/>
  <c r="F992" i="5"/>
  <c r="X992" i="5"/>
  <c r="R992" i="5"/>
  <c r="J992" i="5"/>
  <c r="I992" i="5"/>
  <c r="F1238" i="5"/>
  <c r="X1238" i="5"/>
  <c r="R1238" i="5"/>
  <c r="J1238" i="5"/>
  <c r="H1238" i="5"/>
  <c r="I1238" i="5"/>
  <c r="H988" i="5"/>
  <c r="F988" i="5"/>
  <c r="X988" i="5"/>
  <c r="R988" i="5"/>
  <c r="J988" i="5"/>
  <c r="I988" i="5"/>
  <c r="H1116" i="5"/>
  <c r="F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F870" i="5"/>
  <c r="R863" i="5"/>
  <c r="I863" i="5"/>
  <c r="H863" i="5"/>
  <c r="F863" i="5"/>
  <c r="J863" i="5"/>
  <c r="J1049" i="5"/>
  <c r="I1049" i="5"/>
  <c r="H1049" i="5"/>
  <c r="X1049" i="5"/>
  <c r="R1049" i="5"/>
  <c r="F1049" i="5"/>
  <c r="I669" i="5"/>
  <c r="H669" i="5"/>
  <c r="F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49" i="4"/>
  <c r="A17" i="6"/>
  <c r="G20" i="6"/>
  <c r="H20" i="6" s="1"/>
  <c r="B45" i="6"/>
  <c r="G45" i="6"/>
  <c r="D17" i="6"/>
  <c r="H2439" i="5"/>
  <c r="F2439" i="5"/>
  <c r="R2439" i="5"/>
  <c r="J2439" i="5"/>
  <c r="I2439" i="5"/>
  <c r="F2414" i="5"/>
  <c r="X2414" i="5"/>
  <c r="R2414" i="5"/>
  <c r="J2414" i="5"/>
  <c r="I2414" i="5"/>
  <c r="H2414" i="5"/>
  <c r="J2448" i="5"/>
  <c r="F2448" i="5"/>
  <c r="I2448" i="5"/>
  <c r="H2448" i="5"/>
  <c r="R2448" i="5"/>
  <c r="B27" i="6"/>
  <c r="G27" i="6"/>
  <c r="I2427" i="5"/>
  <c r="H2427" i="5"/>
  <c r="F2427" i="5"/>
  <c r="R2427" i="5"/>
  <c r="J2427" i="5"/>
  <c r="J2378" i="5"/>
  <c r="H2378" i="5"/>
  <c r="F2378" i="5"/>
  <c r="X2378" i="5"/>
  <c r="R2378" i="5"/>
  <c r="I2378" i="5"/>
  <c r="F2287" i="5"/>
  <c r="R2287" i="5"/>
  <c r="I2287" i="5"/>
  <c r="J2287" i="5"/>
  <c r="H2287" i="5"/>
  <c r="X2287" i="5"/>
  <c r="J2192" i="5"/>
  <c r="R2192" i="5"/>
  <c r="I2192" i="5"/>
  <c r="H2192" i="5"/>
  <c r="F2192" i="5"/>
  <c r="I2135" i="5"/>
  <c r="H2135" i="5"/>
  <c r="F2135" i="5"/>
  <c r="R2135" i="5"/>
  <c r="J2135" i="5"/>
  <c r="H2266" i="5"/>
  <c r="F2266" i="5"/>
  <c r="X2266" i="5"/>
  <c r="R2266" i="5"/>
  <c r="J2266" i="5"/>
  <c r="I2266" i="5"/>
  <c r="F2222" i="5"/>
  <c r="R2222" i="5"/>
  <c r="J2222" i="5"/>
  <c r="I2222" i="5"/>
  <c r="H2222" i="5"/>
  <c r="X2222" i="5"/>
  <c r="R2172" i="5"/>
  <c r="J2172" i="5"/>
  <c r="I2172" i="5"/>
  <c r="H2172" i="5"/>
  <c r="F2172" i="5"/>
  <c r="H2114" i="5"/>
  <c r="F2114" i="5"/>
  <c r="J2114" i="5"/>
  <c r="I2114" i="5"/>
  <c r="R2114" i="5"/>
  <c r="F2098" i="5"/>
  <c r="X2098" i="5"/>
  <c r="I2098" i="5"/>
  <c r="H2098" i="5"/>
  <c r="R2098" i="5"/>
  <c r="J2098" i="5"/>
  <c r="I2151" i="5"/>
  <c r="H2151" i="5"/>
  <c r="F2151" i="5"/>
  <c r="R2151" i="5"/>
  <c r="J2151" i="5"/>
  <c r="H2238" i="5"/>
  <c r="F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X2078" i="5"/>
  <c r="F2070" i="5"/>
  <c r="R2070" i="5"/>
  <c r="J2070" i="5"/>
  <c r="I2070" i="5"/>
  <c r="H2070" i="5"/>
  <c r="F2062" i="5"/>
  <c r="R2062" i="5"/>
  <c r="J2062" i="5"/>
  <c r="I2062" i="5"/>
  <c r="H2062" i="5"/>
  <c r="X2062" i="5"/>
  <c r="F2054" i="5"/>
  <c r="R2054" i="5"/>
  <c r="J2054" i="5"/>
  <c r="I2054" i="5"/>
  <c r="H2054" i="5"/>
  <c r="X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1819" i="5"/>
  <c r="R1819" i="5"/>
  <c r="F1819" i="5"/>
  <c r="J1819" i="5"/>
  <c r="I1819" i="5"/>
  <c r="H1819" i="5"/>
  <c r="H1803" i="5"/>
  <c r="F1803" i="5"/>
  <c r="R1803" i="5"/>
  <c r="J1803" i="5"/>
  <c r="I1803" i="5"/>
  <c r="H1771" i="5"/>
  <c r="F1771" i="5"/>
  <c r="X1771" i="5"/>
  <c r="R1771" i="5"/>
  <c r="J1771" i="5"/>
  <c r="I1771" i="5"/>
  <c r="F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X1690" i="5"/>
  <c r="R1690" i="5"/>
  <c r="J1690" i="5"/>
  <c r="I1674" i="5"/>
  <c r="H1674" i="5"/>
  <c r="F1674" i="5"/>
  <c r="R1674" i="5"/>
  <c r="J1674" i="5"/>
  <c r="I1658" i="5"/>
  <c r="H1658" i="5"/>
  <c r="F1658" i="5"/>
  <c r="R1658" i="5"/>
  <c r="J1658" i="5"/>
  <c r="I1642" i="5"/>
  <c r="H1642" i="5"/>
  <c r="F1642" i="5"/>
  <c r="X1642" i="5"/>
  <c r="R1642" i="5"/>
  <c r="J1642" i="5"/>
  <c r="H1626" i="5"/>
  <c r="F1626" i="5"/>
  <c r="R1626" i="5"/>
  <c r="J1626" i="5"/>
  <c r="I1626" i="5"/>
  <c r="F1610" i="5"/>
  <c r="X1610" i="5"/>
  <c r="R1610" i="5"/>
  <c r="J1610" i="5"/>
  <c r="I1610" i="5"/>
  <c r="H1610" i="5"/>
  <c r="F1594" i="5"/>
  <c r="X1594" i="5"/>
  <c r="R1594" i="5"/>
  <c r="J1594" i="5"/>
  <c r="I1594" i="5"/>
  <c r="H1594" i="5"/>
  <c r="F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R1548" i="5"/>
  <c r="J1548" i="5"/>
  <c r="H1548" i="5"/>
  <c r="I1548" i="5"/>
  <c r="F1548" i="5"/>
  <c r="I1611" i="5"/>
  <c r="H1611" i="5"/>
  <c r="F1611" i="5"/>
  <c r="R1611" i="5"/>
  <c r="J1611" i="5"/>
  <c r="I1579" i="5"/>
  <c r="H1579" i="5"/>
  <c r="F1579" i="5"/>
  <c r="R1579" i="5"/>
  <c r="J1579" i="5"/>
  <c r="X1579" i="5"/>
  <c r="R1338" i="5"/>
  <c r="H1338" i="5"/>
  <c r="F1338" i="5"/>
  <c r="J1338" i="5"/>
  <c r="I1338" i="5"/>
  <c r="R1572" i="5"/>
  <c r="J1572" i="5"/>
  <c r="I1572" i="5"/>
  <c r="H1572" i="5"/>
  <c r="F1572" i="5"/>
  <c r="R1360" i="5"/>
  <c r="J1360" i="5"/>
  <c r="H1360" i="5"/>
  <c r="F1360" i="5"/>
  <c r="I1360" i="5"/>
  <c r="X1360" i="5"/>
  <c r="F1399" i="5"/>
  <c r="R1399" i="5"/>
  <c r="J1399" i="5"/>
  <c r="I1399" i="5"/>
  <c r="X1399" i="5"/>
  <c r="H1399" i="5"/>
  <c r="I1528" i="5"/>
  <c r="H1528" i="5"/>
  <c r="F1528" i="5"/>
  <c r="X1528" i="5"/>
  <c r="R1528" i="5"/>
  <c r="J1528"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X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X1291" i="5"/>
  <c r="I1259" i="5"/>
  <c r="H1259" i="5"/>
  <c r="R1259" i="5"/>
  <c r="J1259" i="5"/>
  <c r="F1259" i="5"/>
  <c r="F1350" i="5"/>
  <c r="R1350" i="5"/>
  <c r="J1350" i="5"/>
  <c r="I1350" i="5"/>
  <c r="H1350" i="5"/>
  <c r="F1330" i="5"/>
  <c r="X1330" i="5"/>
  <c r="R1330" i="5"/>
  <c r="J1330" i="5"/>
  <c r="I1330" i="5"/>
  <c r="H1330" i="5"/>
  <c r="F1322" i="5"/>
  <c r="R1322" i="5"/>
  <c r="J1322" i="5"/>
  <c r="I1322" i="5"/>
  <c r="H1322" i="5"/>
  <c r="F1314" i="5"/>
  <c r="R1314" i="5"/>
  <c r="J1314" i="5"/>
  <c r="I1314" i="5"/>
  <c r="H1314" i="5"/>
  <c r="F1306" i="5"/>
  <c r="X1306" i="5"/>
  <c r="R1306" i="5"/>
  <c r="J1306" i="5"/>
  <c r="I1306" i="5"/>
  <c r="H1306" i="5"/>
  <c r="F1298" i="5"/>
  <c r="R1298" i="5"/>
  <c r="J1298" i="5"/>
  <c r="I1298" i="5"/>
  <c r="H1298" i="5"/>
  <c r="F1290" i="5"/>
  <c r="R1290" i="5"/>
  <c r="J1290" i="5"/>
  <c r="I1290" i="5"/>
  <c r="H1290" i="5"/>
  <c r="F1282" i="5"/>
  <c r="X1282" i="5"/>
  <c r="R1282" i="5"/>
  <c r="J1282" i="5"/>
  <c r="I1282" i="5"/>
  <c r="H1282" i="5"/>
  <c r="F1274" i="5"/>
  <c r="R1274" i="5"/>
  <c r="J1274" i="5"/>
  <c r="I1274" i="5"/>
  <c r="H1274" i="5"/>
  <c r="H1012" i="5"/>
  <c r="F1012" i="5"/>
  <c r="X1012" i="5"/>
  <c r="R1012" i="5"/>
  <c r="J1012" i="5"/>
  <c r="I1012" i="5"/>
  <c r="H1231" i="5"/>
  <c r="R1231" i="5"/>
  <c r="J1231" i="5"/>
  <c r="F1231" i="5"/>
  <c r="X1231" i="5"/>
  <c r="I123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J858" i="5"/>
  <c r="F858" i="5"/>
  <c r="J823" i="5"/>
  <c r="I823" i="5"/>
  <c r="X823" i="5"/>
  <c r="F823" i="5"/>
  <c r="R823" i="5"/>
  <c r="H823" i="5"/>
  <c r="X868" i="5"/>
  <c r="R868" i="5"/>
  <c r="I868" i="5"/>
  <c r="F868" i="5"/>
  <c r="J868" i="5"/>
  <c r="H868" i="5"/>
  <c r="X907"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R2292" i="5"/>
  <c r="X2290"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I1837" i="5"/>
  <c r="F1837" i="5"/>
  <c r="X1837" i="5"/>
  <c r="R1837" i="5"/>
  <c r="J1837" i="5"/>
  <c r="H1837" i="5"/>
  <c r="R1970" i="5"/>
  <c r="J1970" i="5"/>
  <c r="I1970" i="5"/>
  <c r="H1970" i="5"/>
  <c r="F1970" i="5"/>
  <c r="X1888" i="5"/>
  <c r="J1888" i="5"/>
  <c r="R1888" i="5"/>
  <c r="I1888" i="5"/>
  <c r="H1888" i="5"/>
  <c r="F1888" i="5"/>
  <c r="J1796" i="5"/>
  <c r="I1796" i="5"/>
  <c r="H1796" i="5"/>
  <c r="F1796" i="5"/>
  <c r="X1796" i="5"/>
  <c r="R1796" i="5"/>
  <c r="J1788" i="5"/>
  <c r="I1788" i="5"/>
  <c r="H1788" i="5"/>
  <c r="F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R1614" i="5"/>
  <c r="J1614" i="5"/>
  <c r="I1614" i="5"/>
  <c r="H1614" i="5"/>
  <c r="F1582" i="5"/>
  <c r="X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X1456" i="5"/>
  <c r="I1456" i="5"/>
  <c r="R1456" i="5"/>
  <c r="J1456" i="5"/>
  <c r="I1532" i="5"/>
  <c r="H1532" i="5"/>
  <c r="F1532" i="5"/>
  <c r="J1532" i="5"/>
  <c r="R1532" i="5"/>
  <c r="R1612" i="5"/>
  <c r="J1612" i="5"/>
  <c r="I1612" i="5"/>
  <c r="H1612" i="5"/>
  <c r="F1612" i="5"/>
  <c r="X1612" i="5"/>
  <c r="J1461" i="5"/>
  <c r="H1461" i="5"/>
  <c r="I1461" i="5"/>
  <c r="F1461" i="5"/>
  <c r="R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R1596" i="5"/>
  <c r="J1596" i="5"/>
  <c r="I1596" i="5"/>
  <c r="H1596" i="5"/>
  <c r="F1596" i="5"/>
  <c r="F1174" i="5"/>
  <c r="X1174" i="5"/>
  <c r="R1174" i="5"/>
  <c r="J1174" i="5"/>
  <c r="H1174" i="5"/>
  <c r="I1174" i="5"/>
  <c r="H1092" i="5"/>
  <c r="F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X1267" i="5"/>
  <c r="F1202" i="5"/>
  <c r="J1202" i="5"/>
  <c r="I1202" i="5"/>
  <c r="H1202" i="5"/>
  <c r="R1202" i="5"/>
  <c r="H1128" i="5"/>
  <c r="F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R927" i="5"/>
  <c r="I927" i="5"/>
  <c r="H927" i="5"/>
  <c r="F927" i="5"/>
  <c r="J927" i="5"/>
  <c r="H1195" i="5"/>
  <c r="J1195" i="5"/>
  <c r="I1195" i="5"/>
  <c r="F1195" i="5"/>
  <c r="X1195" i="5"/>
  <c r="R1195" i="5"/>
  <c r="F972" i="5"/>
  <c r="R972" i="5"/>
  <c r="J972" i="5"/>
  <c r="I972" i="5"/>
  <c r="H972" i="5"/>
  <c r="R930" i="5"/>
  <c r="I930" i="5"/>
  <c r="J930" i="5"/>
  <c r="H930" i="5"/>
  <c r="F930" i="5"/>
  <c r="J985" i="5"/>
  <c r="I985" i="5"/>
  <c r="H985" i="5"/>
  <c r="X985" i="5"/>
  <c r="R985" i="5"/>
  <c r="F985" i="5"/>
  <c r="F837" i="5"/>
  <c r="R837" i="5"/>
  <c r="I837" i="5"/>
  <c r="J837" i="5"/>
  <c r="H837" i="5"/>
  <c r="I657" i="5"/>
  <c r="H657" i="5"/>
  <c r="F657" i="5"/>
  <c r="R657" i="5"/>
  <c r="J657" i="5"/>
  <c r="R675" i="5"/>
  <c r="J675" i="5"/>
  <c r="I675" i="5"/>
  <c r="H675" i="5"/>
  <c r="F675" i="5"/>
  <c r="R659" i="5"/>
  <c r="J659" i="5"/>
  <c r="I659" i="5"/>
  <c r="H659" i="5"/>
  <c r="F659" i="5"/>
  <c r="X643" i="5"/>
  <c r="R643" i="5"/>
  <c r="J643" i="5"/>
  <c r="I643" i="5"/>
  <c r="H643" i="5"/>
  <c r="F643" i="5"/>
  <c r="R627" i="5"/>
  <c r="J627" i="5"/>
  <c r="I627" i="5"/>
  <c r="H627" i="5"/>
  <c r="F627" i="5"/>
  <c r="R611" i="5"/>
  <c r="J611" i="5"/>
  <c r="T611" i="5"/>
  <c r="I611" i="5"/>
  <c r="H611" i="5"/>
  <c r="F611" i="5"/>
  <c r="I502" i="5"/>
  <c r="H502" i="5"/>
  <c r="F502" i="5"/>
  <c r="R502" i="5"/>
  <c r="J502" i="5"/>
  <c r="F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F964" i="5"/>
  <c r="X964" i="5"/>
  <c r="R964" i="5"/>
  <c r="I964" i="5"/>
  <c r="H964" i="5"/>
  <c r="J964" i="5"/>
  <c r="F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X2479" i="5"/>
  <c r="R2479" i="5"/>
  <c r="H2479" i="5"/>
  <c r="F2479" i="5"/>
  <c r="F2410" i="5"/>
  <c r="X2410" i="5"/>
  <c r="R2410" i="5"/>
  <c r="J2410" i="5"/>
  <c r="I2410" i="5"/>
  <c r="H2410" i="5"/>
  <c r="J2491" i="5"/>
  <c r="I2491" i="5"/>
  <c r="H2491" i="5"/>
  <c r="F2491" i="5"/>
  <c r="X2491" i="5"/>
  <c r="R2491" i="5"/>
  <c r="I2403" i="5"/>
  <c r="H2403" i="5"/>
  <c r="F2403" i="5"/>
  <c r="R2403" i="5"/>
  <c r="J2403" i="5"/>
  <c r="H2387" i="5"/>
  <c r="I2387" i="5"/>
  <c r="F2387" i="5"/>
  <c r="R2387" i="5"/>
  <c r="J2387" i="5"/>
  <c r="R2404" i="5"/>
  <c r="J2404" i="5"/>
  <c r="I2404" i="5"/>
  <c r="H2404" i="5"/>
  <c r="F2404" i="5"/>
  <c r="X2404" i="5"/>
  <c r="F2398" i="5"/>
  <c r="X2398" i="5"/>
  <c r="R2398" i="5"/>
  <c r="J2398" i="5"/>
  <c r="I2398" i="5"/>
  <c r="H2398" i="5"/>
  <c r="J2370" i="5"/>
  <c r="H2370" i="5"/>
  <c r="F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J2344" i="5"/>
  <c r="I2344" i="5"/>
  <c r="H2344" i="5"/>
  <c r="X2344" i="5"/>
  <c r="F2344" i="5"/>
  <c r="R2344" i="5"/>
  <c r="I2276" i="5"/>
  <c r="H2276" i="5"/>
  <c r="R2276" i="5"/>
  <c r="J2276" i="5"/>
  <c r="F2276" i="5"/>
  <c r="X2276" i="5"/>
  <c r="H2262" i="5"/>
  <c r="F2262" i="5"/>
  <c r="R2262" i="5"/>
  <c r="J2262" i="5"/>
  <c r="I2262" i="5"/>
  <c r="I2131" i="5"/>
  <c r="H2131" i="5"/>
  <c r="F2131" i="5"/>
  <c r="X2131" i="5"/>
  <c r="R2131" i="5"/>
  <c r="J2131" i="5"/>
  <c r="H2119" i="5"/>
  <c r="X2119" i="5"/>
  <c r="R2119" i="5"/>
  <c r="J2119" i="5"/>
  <c r="I2119" i="5"/>
  <c r="F2119" i="5"/>
  <c r="R2136" i="5"/>
  <c r="J2136" i="5"/>
  <c r="I2136" i="5"/>
  <c r="H2136" i="5"/>
  <c r="F2136" i="5"/>
  <c r="F2050" i="5"/>
  <c r="X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X2006" i="5"/>
  <c r="F1868" i="5"/>
  <c r="X1868" i="5"/>
  <c r="R1868" i="5"/>
  <c r="J1868" i="5"/>
  <c r="I1868" i="5"/>
  <c r="H1868" i="5"/>
  <c r="R1986" i="5"/>
  <c r="J1986" i="5"/>
  <c r="I1986" i="5"/>
  <c r="H1986" i="5"/>
  <c r="F1986" i="5"/>
  <c r="R1954" i="5"/>
  <c r="I1954" i="5"/>
  <c r="H1954" i="5"/>
  <c r="F1954" i="5"/>
  <c r="J1954" i="5"/>
  <c r="X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X1405" i="5"/>
  <c r="I1599" i="5"/>
  <c r="H1599" i="5"/>
  <c r="F1599" i="5"/>
  <c r="R1599" i="5"/>
  <c r="J1599" i="5"/>
  <c r="I1567" i="5"/>
  <c r="H1567" i="5"/>
  <c r="F1567" i="5"/>
  <c r="R1567" i="5"/>
  <c r="J1567" i="5"/>
  <c r="X1567" i="5"/>
  <c r="R1719" i="5"/>
  <c r="J1719" i="5"/>
  <c r="I1719" i="5"/>
  <c r="H1719" i="5"/>
  <c r="F1719" i="5"/>
  <c r="F1374" i="5"/>
  <c r="R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R1164" i="5"/>
  <c r="H1164" i="5"/>
  <c r="H1215" i="5"/>
  <c r="I1215" i="5"/>
  <c r="F1215" i="5"/>
  <c r="J1215" i="5"/>
  <c r="R1215" i="5"/>
  <c r="F1378" i="5"/>
  <c r="R1378" i="5"/>
  <c r="I1378" i="5"/>
  <c r="H1378" i="5"/>
  <c r="X1378" i="5"/>
  <c r="J1378" i="5"/>
  <c r="J1146" i="5"/>
  <c r="I1146" i="5"/>
  <c r="H1146" i="5"/>
  <c r="R1146" i="5"/>
  <c r="F1146" i="5"/>
  <c r="R1564" i="5"/>
  <c r="J1564" i="5"/>
  <c r="I1564" i="5"/>
  <c r="H1564" i="5"/>
  <c r="F1564" i="5"/>
  <c r="X1564" i="5"/>
  <c r="I1496" i="5"/>
  <c r="H1496" i="5"/>
  <c r="F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X1255" i="5"/>
  <c r="R1647" i="5"/>
  <c r="J1647" i="5"/>
  <c r="I1647" i="5"/>
  <c r="H1647" i="5"/>
  <c r="F1647" i="5"/>
  <c r="F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X866" i="5"/>
  <c r="J866" i="5"/>
  <c r="X859"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1904"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R1800" i="5"/>
  <c r="J1792" i="5"/>
  <c r="I1792" i="5"/>
  <c r="H1792" i="5"/>
  <c r="F1792" i="5"/>
  <c r="X1792" i="5"/>
  <c r="R1792" i="5"/>
  <c r="J1784" i="5"/>
  <c r="I1784" i="5"/>
  <c r="H1784" i="5"/>
  <c r="F1784" i="5"/>
  <c r="R1784" i="5"/>
  <c r="J1776" i="5"/>
  <c r="I1776" i="5"/>
  <c r="H1776" i="5"/>
  <c r="F1776" i="5"/>
  <c r="R1776" i="5"/>
  <c r="I1710" i="5"/>
  <c r="H1710" i="5"/>
  <c r="F1710" i="5"/>
  <c r="R1710" i="5"/>
  <c r="J1710" i="5"/>
  <c r="I1678" i="5"/>
  <c r="H1678" i="5"/>
  <c r="F1678" i="5"/>
  <c r="X1678" i="5"/>
  <c r="R1678" i="5"/>
  <c r="J1678" i="5"/>
  <c r="I1662" i="5"/>
  <c r="H1662" i="5"/>
  <c r="F1662" i="5"/>
  <c r="J1662" i="5"/>
  <c r="R1662" i="5"/>
  <c r="I1630" i="5"/>
  <c r="H1630" i="5"/>
  <c r="F1630" i="5"/>
  <c r="X1630" i="5"/>
  <c r="J1630" i="5"/>
  <c r="R1630" i="5"/>
  <c r="F1598" i="5"/>
  <c r="X1598" i="5"/>
  <c r="R1598" i="5"/>
  <c r="J1598" i="5"/>
  <c r="I1598" i="5"/>
  <c r="H1598" i="5"/>
  <c r="F1566" i="5"/>
  <c r="R1566" i="5"/>
  <c r="J1566" i="5"/>
  <c r="I1566" i="5"/>
  <c r="H1566" i="5"/>
  <c r="R1862" i="5"/>
  <c r="J1862" i="5"/>
  <c r="I1862" i="5"/>
  <c r="H1862" i="5"/>
  <c r="F1862" i="5"/>
  <c r="X1862" i="5"/>
  <c r="J1772" i="5"/>
  <c r="I1772" i="5"/>
  <c r="H1772" i="5"/>
  <c r="F1772" i="5"/>
  <c r="R1772" i="5"/>
  <c r="I1603" i="5"/>
  <c r="H1603" i="5"/>
  <c r="F1603" i="5"/>
  <c r="R1603" i="5"/>
  <c r="J1603" i="5"/>
  <c r="X1603" i="5"/>
  <c r="I1536" i="5"/>
  <c r="H1536" i="5"/>
  <c r="F1536" i="5"/>
  <c r="J1536" i="5"/>
  <c r="R1536" i="5"/>
  <c r="I1391" i="5"/>
  <c r="H1391" i="5"/>
  <c r="X1391" i="5"/>
  <c r="F1391" i="5"/>
  <c r="R1391" i="5"/>
  <c r="J1391" i="5"/>
  <c r="H1203" i="5"/>
  <c r="F1203" i="5"/>
  <c r="R1203" i="5"/>
  <c r="J1203" i="5"/>
  <c r="I1203" i="5"/>
  <c r="R1376" i="5"/>
  <c r="J1376" i="5"/>
  <c r="I1376" i="5"/>
  <c r="H1376" i="5"/>
  <c r="F1376" i="5"/>
  <c r="F1234" i="5"/>
  <c r="X1234" i="5"/>
  <c r="J1234" i="5"/>
  <c r="I1234" i="5"/>
  <c r="H1234" i="5"/>
  <c r="R1234" i="5"/>
  <c r="H1112" i="5"/>
  <c r="F1112" i="5"/>
  <c r="X1112" i="5"/>
  <c r="R1112" i="5"/>
  <c r="J1112" i="5"/>
  <c r="I1112" i="5"/>
  <c r="H1080" i="5"/>
  <c r="F1080" i="5"/>
  <c r="R1080" i="5"/>
  <c r="J1080" i="5"/>
  <c r="I1080" i="5"/>
  <c r="H1048" i="5"/>
  <c r="F1048" i="5"/>
  <c r="X1048" i="5"/>
  <c r="R1048" i="5"/>
  <c r="J1048" i="5"/>
  <c r="I1048" i="5"/>
  <c r="H1032" i="5"/>
  <c r="F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R687" i="5"/>
  <c r="H687" i="5"/>
  <c r="F687" i="5"/>
  <c r="X667" i="5"/>
  <c r="R667" i="5"/>
  <c r="J667" i="5"/>
  <c r="I667" i="5"/>
  <c r="H667" i="5"/>
  <c r="F667" i="5"/>
  <c r="R651" i="5"/>
  <c r="J651" i="5"/>
  <c r="I651" i="5"/>
  <c r="H651" i="5"/>
  <c r="F651"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H42" i="6"/>
  <c r="D42" i="6" s="1"/>
  <c r="H27" i="6"/>
  <c r="F68" i="6"/>
  <c r="F32" i="6"/>
  <c r="F52" i="6"/>
  <c r="H52" i="6" s="1"/>
  <c r="D52" i="6" s="1"/>
  <c r="F47" i="6"/>
  <c r="F37" i="6"/>
  <c r="H37" i="6"/>
  <c r="D37" i="6" s="1"/>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R2042" i="5"/>
  <c r="J2042" i="5"/>
  <c r="I2042" i="5"/>
  <c r="H2042" i="5"/>
  <c r="F2042" i="5"/>
  <c r="X2042" i="5"/>
  <c r="R1822" i="5"/>
  <c r="I1822" i="5"/>
  <c r="X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X1591" i="5"/>
  <c r="I1559" i="5"/>
  <c r="H1559" i="5"/>
  <c r="F1559" i="5"/>
  <c r="R1559" i="5"/>
  <c r="J1559" i="5"/>
  <c r="R1348" i="5"/>
  <c r="F1348" i="5"/>
  <c r="X1348" i="5"/>
  <c r="I1348" i="5"/>
  <c r="H1348" i="5"/>
  <c r="J1348" i="5"/>
  <c r="F1370" i="5"/>
  <c r="R1370" i="5"/>
  <c r="I1370" i="5"/>
  <c r="H1370" i="5"/>
  <c r="J1370" i="5"/>
  <c r="X1370" i="5"/>
  <c r="J1473" i="5"/>
  <c r="H1473" i="5"/>
  <c r="F1473" i="5"/>
  <c r="I1473" i="5"/>
  <c r="R1473" i="5"/>
  <c r="H1400" i="5"/>
  <c r="F1400" i="5"/>
  <c r="R1400" i="5"/>
  <c r="J1400" i="5"/>
  <c r="I1400" i="5"/>
  <c r="I1327" i="5"/>
  <c r="H1327" i="5"/>
  <c r="R1327" i="5"/>
  <c r="J1327" i="5"/>
  <c r="F1327" i="5"/>
  <c r="X1327" i="5"/>
  <c r="H1072" i="5"/>
  <c r="F1072" i="5"/>
  <c r="X1072" i="5"/>
  <c r="R1072" i="5"/>
  <c r="I1072" i="5"/>
  <c r="J1072" i="5"/>
  <c r="H1008" i="5"/>
  <c r="F1008" i="5"/>
  <c r="R1008" i="5"/>
  <c r="J1008" i="5"/>
  <c r="I1008" i="5"/>
  <c r="H1100" i="5"/>
  <c r="F1100" i="5"/>
  <c r="X1100" i="5"/>
  <c r="R1100" i="5"/>
  <c r="J1100" i="5"/>
  <c r="I1100" i="5"/>
  <c r="J1017" i="5"/>
  <c r="I1017" i="5"/>
  <c r="H1017" i="5"/>
  <c r="R1017" i="5"/>
  <c r="F1017" i="5"/>
  <c r="J1129" i="5"/>
  <c r="I1129" i="5"/>
  <c r="H1129" i="5"/>
  <c r="X1129" i="5"/>
  <c r="R1129" i="5"/>
  <c r="F1129" i="5"/>
  <c r="J1113" i="5"/>
  <c r="I1113" i="5"/>
  <c r="H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H22" i="6"/>
  <c r="K68" i="6" s="1"/>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R2208" i="5"/>
  <c r="I2208" i="5"/>
  <c r="H2208" i="5"/>
  <c r="F220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X2140" i="5"/>
  <c r="F2140" i="5"/>
  <c r="J2124" i="5"/>
  <c r="I2124" i="5"/>
  <c r="H2124" i="5"/>
  <c r="R2124" i="5"/>
  <c r="F2124" i="5"/>
  <c r="F2110" i="5"/>
  <c r="X2110" i="5"/>
  <c r="I2110" i="5"/>
  <c r="H2110" i="5"/>
  <c r="R2110" i="5"/>
  <c r="J2110" i="5"/>
  <c r="F2094" i="5"/>
  <c r="I2094" i="5"/>
  <c r="H2094" i="5"/>
  <c r="R2094" i="5"/>
  <c r="J2094" i="5"/>
  <c r="J2235" i="5"/>
  <c r="I2235" i="5"/>
  <c r="H2235" i="5"/>
  <c r="R2235" i="5"/>
  <c r="F2235" i="5"/>
  <c r="X2278" i="5"/>
  <c r="J2278" i="5"/>
  <c r="I2278" i="5"/>
  <c r="H2278" i="5"/>
  <c r="F2278" i="5"/>
  <c r="R2278" i="5"/>
  <c r="I2071" i="5"/>
  <c r="H2071" i="5"/>
  <c r="F2071" i="5"/>
  <c r="X2071" i="5"/>
  <c r="R2071" i="5"/>
  <c r="J2071" i="5"/>
  <c r="R2052" i="5"/>
  <c r="J2052" i="5"/>
  <c r="H2052" i="5"/>
  <c r="F2052" i="5"/>
  <c r="I2052" i="5"/>
  <c r="F1864" i="5"/>
  <c r="X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X1990" i="5"/>
  <c r="R1866" i="5"/>
  <c r="J1866" i="5"/>
  <c r="I1866" i="5"/>
  <c r="H1866" i="5"/>
  <c r="F1866" i="5"/>
  <c r="R1870" i="5"/>
  <c r="J1870" i="5"/>
  <c r="I1870" i="5"/>
  <c r="H1870" i="5"/>
  <c r="F1870" i="5"/>
  <c r="X1870" i="5"/>
  <c r="R1854" i="5"/>
  <c r="J1854" i="5"/>
  <c r="I1854" i="5"/>
  <c r="H1854" i="5"/>
  <c r="F1854" i="5"/>
  <c r="H1795" i="5"/>
  <c r="F1795" i="5"/>
  <c r="X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J1686" i="5"/>
  <c r="R1686" i="5"/>
  <c r="I1670" i="5"/>
  <c r="H1670" i="5"/>
  <c r="F1670" i="5"/>
  <c r="X1670" i="5"/>
  <c r="R1670" i="5"/>
  <c r="J1670" i="5"/>
  <c r="I1654" i="5"/>
  <c r="H1654" i="5"/>
  <c r="F1654" i="5"/>
  <c r="X1654" i="5"/>
  <c r="J1654" i="5"/>
  <c r="R1654" i="5"/>
  <c r="I1638" i="5"/>
  <c r="H1638" i="5"/>
  <c r="F1638" i="5"/>
  <c r="R1638" i="5"/>
  <c r="J1638" i="5"/>
  <c r="F1622" i="5"/>
  <c r="R1622" i="5"/>
  <c r="J1622" i="5"/>
  <c r="I1622" i="5"/>
  <c r="H1622" i="5"/>
  <c r="F1606" i="5"/>
  <c r="X1606" i="5"/>
  <c r="R1606" i="5"/>
  <c r="J1606" i="5"/>
  <c r="I1606" i="5"/>
  <c r="H1606" i="5"/>
  <c r="F1590" i="5"/>
  <c r="R1590" i="5"/>
  <c r="J1590" i="5"/>
  <c r="I1590" i="5"/>
  <c r="H1590" i="5"/>
  <c r="F1574" i="5"/>
  <c r="R1574" i="5"/>
  <c r="J1574" i="5"/>
  <c r="I1574" i="5"/>
  <c r="H1574" i="5"/>
  <c r="F1558" i="5"/>
  <c r="X1558" i="5"/>
  <c r="R1558" i="5"/>
  <c r="J1558" i="5"/>
  <c r="I1558" i="5"/>
  <c r="H1558" i="5"/>
  <c r="R1931" i="5"/>
  <c r="J1931" i="5"/>
  <c r="I1931" i="5"/>
  <c r="H1931" i="5"/>
  <c r="F1931" i="5"/>
  <c r="H1759" i="5"/>
  <c r="F1759" i="5"/>
  <c r="X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723" i="5"/>
  <c r="R1832" i="5"/>
  <c r="J1832" i="5"/>
  <c r="I1832" i="5"/>
  <c r="H1832" i="5"/>
  <c r="F1832" i="5"/>
  <c r="I1547" i="5"/>
  <c r="H1547" i="5"/>
  <c r="F1547" i="5"/>
  <c r="R1547" i="5"/>
  <c r="J1547" i="5"/>
  <c r="I1810" i="5"/>
  <c r="R1810" i="5"/>
  <c r="J1810" i="5"/>
  <c r="H1810" i="5"/>
  <c r="F1810" i="5"/>
  <c r="X1810" i="5"/>
  <c r="J1429" i="5"/>
  <c r="I1429" i="5"/>
  <c r="H1429" i="5"/>
  <c r="R1429" i="5"/>
  <c r="X1429" i="5"/>
  <c r="F1429" i="5"/>
  <c r="I1619" i="5"/>
  <c r="H1619" i="5"/>
  <c r="F1619" i="5"/>
  <c r="R1619" i="5"/>
  <c r="J1619" i="5"/>
  <c r="I1587" i="5"/>
  <c r="H1587" i="5"/>
  <c r="F1587" i="5"/>
  <c r="R1587" i="5"/>
  <c r="J1587" i="5"/>
  <c r="I1555" i="5"/>
  <c r="H1555" i="5"/>
  <c r="F1555" i="5"/>
  <c r="R1555" i="5"/>
  <c r="J1555" i="5"/>
  <c r="X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I1484" i="5"/>
  <c r="H1484" i="5"/>
  <c r="F1484" i="5"/>
  <c r="J1484" i="5"/>
  <c r="R1484" i="5"/>
  <c r="J1180" i="5"/>
  <c r="I1180" i="5"/>
  <c r="R1180" i="5"/>
  <c r="H1180" i="5"/>
  <c r="X1180" i="5"/>
  <c r="F1180" i="5"/>
  <c r="H996" i="5"/>
  <c r="F996" i="5"/>
  <c r="R996" i="5"/>
  <c r="J996" i="5"/>
  <c r="I996" i="5"/>
  <c r="F952" i="5"/>
  <c r="X952" i="5"/>
  <c r="R952" i="5"/>
  <c r="J952" i="5"/>
  <c r="I952" i="5"/>
  <c r="H952" i="5"/>
  <c r="F976" i="5"/>
  <c r="X976" i="5"/>
  <c r="R976" i="5"/>
  <c r="J976" i="5"/>
  <c r="I976" i="5"/>
  <c r="H976" i="5"/>
  <c r="H1020" i="5"/>
  <c r="F1020" i="5"/>
  <c r="R1020" i="5"/>
  <c r="J1020" i="5"/>
  <c r="I1020" i="5"/>
  <c r="X928" i="5"/>
  <c r="R928" i="5"/>
  <c r="J928" i="5"/>
  <c r="I928" i="5"/>
  <c r="F928" i="5"/>
  <c r="H928" i="5"/>
  <c r="X892" i="5"/>
  <c r="R892" i="5"/>
  <c r="I892" i="5"/>
  <c r="H892" i="5"/>
  <c r="F892" i="5"/>
  <c r="J892" i="5"/>
  <c r="R847" i="5"/>
  <c r="J847" i="5"/>
  <c r="I847" i="5"/>
  <c r="X847" i="5"/>
  <c r="H847" i="5"/>
  <c r="F847" i="5"/>
  <c r="R839" i="5"/>
  <c r="J839" i="5"/>
  <c r="I839" i="5"/>
  <c r="H839" i="5"/>
  <c r="F839" i="5"/>
  <c r="F845" i="5"/>
  <c r="R845" i="5"/>
  <c r="I845" i="5"/>
  <c r="J845" i="5"/>
  <c r="H845" i="5"/>
  <c r="R970" i="5"/>
  <c r="J970" i="5"/>
  <c r="I970" i="5"/>
  <c r="X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X673" i="5"/>
  <c r="R673" i="5"/>
  <c r="J673" i="5"/>
  <c r="I641" i="5"/>
  <c r="H641" i="5"/>
  <c r="F641" i="5"/>
  <c r="R641" i="5"/>
  <c r="J641" i="5"/>
  <c r="I609" i="5"/>
  <c r="H609" i="5"/>
  <c r="F609" i="5"/>
  <c r="R609" i="5"/>
  <c r="J609" i="5"/>
  <c r="X671" i="5"/>
  <c r="R671" i="5"/>
  <c r="J671" i="5"/>
  <c r="I671" i="5"/>
  <c r="H671" i="5"/>
  <c r="F671" i="5"/>
  <c r="R663" i="5"/>
  <c r="J663" i="5"/>
  <c r="I663" i="5"/>
  <c r="H663" i="5"/>
  <c r="F663" i="5"/>
  <c r="X655" i="5"/>
  <c r="R655" i="5"/>
  <c r="J655" i="5"/>
  <c r="I655" i="5"/>
  <c r="H655" i="5"/>
  <c r="F655" i="5"/>
  <c r="X647" i="5"/>
  <c r="R647" i="5"/>
  <c r="J647" i="5"/>
  <c r="I647" i="5"/>
  <c r="H647" i="5"/>
  <c r="F647" i="5"/>
  <c r="R639" i="5"/>
  <c r="J639" i="5"/>
  <c r="I639" i="5"/>
  <c r="H639" i="5"/>
  <c r="F639" i="5"/>
  <c r="X631" i="5"/>
  <c r="R631" i="5"/>
  <c r="J631" i="5"/>
  <c r="I631" i="5"/>
  <c r="H631" i="5"/>
  <c r="F631" i="5"/>
  <c r="X623" i="5"/>
  <c r="R623" i="5"/>
  <c r="J623" i="5"/>
  <c r="I623" i="5"/>
  <c r="H623" i="5"/>
  <c r="F623"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X2432" i="5"/>
  <c r="I2423" i="5"/>
  <c r="H2423" i="5"/>
  <c r="F2423" i="5"/>
  <c r="R2423" i="5"/>
  <c r="J2423" i="5"/>
  <c r="J2216" i="5"/>
  <c r="X2216" i="5"/>
  <c r="R2216" i="5"/>
  <c r="I2216" i="5"/>
  <c r="H2216" i="5"/>
  <c r="F2216" i="5"/>
  <c r="I2159" i="5"/>
  <c r="H2159" i="5"/>
  <c r="F2159" i="5"/>
  <c r="J2159" i="5"/>
  <c r="R2159" i="5"/>
  <c r="I2143" i="5"/>
  <c r="H2143" i="5"/>
  <c r="F2143" i="5"/>
  <c r="R2143" i="5"/>
  <c r="J2143" i="5"/>
  <c r="X2143"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X1736" i="5"/>
  <c r="R1715" i="5"/>
  <c r="J1715" i="5"/>
  <c r="I1715" i="5"/>
  <c r="H1715" i="5"/>
  <c r="F1715" i="5"/>
  <c r="H2455" i="5"/>
  <c r="I2455" i="5"/>
  <c r="F2455" i="5"/>
  <c r="X2455" i="5"/>
  <c r="R2455" i="5"/>
  <c r="J2455" i="5"/>
  <c r="I1623" i="5"/>
  <c r="H1623" i="5"/>
  <c r="F1623" i="5"/>
  <c r="R1623" i="5"/>
  <c r="J1623" i="5"/>
  <c r="I1516" i="5"/>
  <c r="H1516" i="5"/>
  <c r="F1516" i="5"/>
  <c r="X1516" i="5"/>
  <c r="J1516" i="5"/>
  <c r="R1516" i="5"/>
  <c r="F1390" i="5"/>
  <c r="R1390" i="5"/>
  <c r="X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X923"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X2486" i="5"/>
  <c r="F2402" i="5"/>
  <c r="X2402" i="5"/>
  <c r="I2402" i="5"/>
  <c r="H2402" i="5"/>
  <c r="R2402" i="5"/>
  <c r="J2402" i="5"/>
  <c r="H2478" i="5"/>
  <c r="I2478" i="5"/>
  <c r="F2478" i="5"/>
  <c r="R2478" i="5"/>
  <c r="J2478" i="5"/>
  <c r="H2490" i="5"/>
  <c r="F2490" i="5"/>
  <c r="I2490" i="5"/>
  <c r="R2490" i="5"/>
  <c r="J2490" i="5"/>
  <c r="H2343" i="5"/>
  <c r="F2343" i="5"/>
  <c r="R2343" i="5"/>
  <c r="J2343" i="5"/>
  <c r="I2343" i="5"/>
  <c r="H2335" i="5"/>
  <c r="F2335" i="5"/>
  <c r="X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X2167" i="5"/>
  <c r="F2058" i="5"/>
  <c r="R2058" i="5"/>
  <c r="J2058" i="5"/>
  <c r="I2058" i="5"/>
  <c r="H2058" i="5"/>
  <c r="H2211" i="5"/>
  <c r="R2211" i="5"/>
  <c r="J2211" i="5"/>
  <c r="I2211" i="5"/>
  <c r="F2211" i="5"/>
  <c r="J2120" i="5"/>
  <c r="I2120" i="5"/>
  <c r="H2120" i="5"/>
  <c r="R2120" i="5"/>
  <c r="F2120" i="5"/>
  <c r="X2120" i="5"/>
  <c r="I2095" i="5"/>
  <c r="H2095" i="5"/>
  <c r="F2095" i="5"/>
  <c r="R2095" i="5"/>
  <c r="J2095" i="5"/>
  <c r="X2095" i="5"/>
  <c r="I2175" i="5"/>
  <c r="H2175" i="5"/>
  <c r="F2175" i="5"/>
  <c r="R2175" i="5"/>
  <c r="J2175" i="5"/>
  <c r="I1946" i="5"/>
  <c r="H1946" i="5"/>
  <c r="F1946" i="5"/>
  <c r="X1946" i="5"/>
  <c r="R1946" i="5"/>
  <c r="J1946" i="5"/>
  <c r="F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R1791" i="5"/>
  <c r="J1791" i="5"/>
  <c r="I1791" i="5"/>
  <c r="I1814" i="5"/>
  <c r="H1814" i="5"/>
  <c r="F1814" i="5"/>
  <c r="J1814" i="5"/>
  <c r="R1814" i="5"/>
  <c r="R1982" i="5"/>
  <c r="J1982" i="5"/>
  <c r="I1982" i="5"/>
  <c r="H1982" i="5"/>
  <c r="F1982" i="5"/>
  <c r="X1982" i="5"/>
  <c r="R2002" i="5"/>
  <c r="J2002" i="5"/>
  <c r="I2002" i="5"/>
  <c r="H2002" i="5"/>
  <c r="F2002" i="5"/>
  <c r="X2002"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J1417" i="5"/>
  <c r="I1417" i="5"/>
  <c r="R1417" i="5"/>
  <c r="H1417" i="5"/>
  <c r="F1417" i="5"/>
  <c r="X1417" i="5"/>
  <c r="R1734" i="5"/>
  <c r="J1734" i="5"/>
  <c r="I1734" i="5"/>
  <c r="H1734" i="5"/>
  <c r="F1734" i="5"/>
  <c r="J1437" i="5"/>
  <c r="I1437" i="5"/>
  <c r="H1437" i="5"/>
  <c r="F1437" i="5"/>
  <c r="R1437" i="5"/>
  <c r="I1607" i="5"/>
  <c r="H1607" i="5"/>
  <c r="F1607" i="5"/>
  <c r="R1607" i="5"/>
  <c r="J1607" i="5"/>
  <c r="I1575" i="5"/>
  <c r="H1575" i="5"/>
  <c r="F1575" i="5"/>
  <c r="R1575" i="5"/>
  <c r="J1575" i="5"/>
  <c r="F1358" i="5"/>
  <c r="R1358" i="5"/>
  <c r="X1358" i="5"/>
  <c r="J1358" i="5"/>
  <c r="H1358" i="5"/>
  <c r="I1358" i="5"/>
  <c r="R1340" i="5"/>
  <c r="F1340" i="5"/>
  <c r="X1340" i="5"/>
  <c r="H1340" i="5"/>
  <c r="J1340" i="5"/>
  <c r="I1340" i="5"/>
  <c r="I1500" i="5"/>
  <c r="H1500" i="5"/>
  <c r="F1500" i="5"/>
  <c r="J1500" i="5"/>
  <c r="R1500" i="5"/>
  <c r="F1362" i="5"/>
  <c r="R1362" i="5"/>
  <c r="I1362" i="5"/>
  <c r="H1362" i="5"/>
  <c r="J1362" i="5"/>
  <c r="F1382" i="5"/>
  <c r="R1382" i="5"/>
  <c r="J1382" i="5"/>
  <c r="I1382" i="5"/>
  <c r="X1382" i="5"/>
  <c r="H1382" i="5"/>
  <c r="H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I1279" i="5"/>
  <c r="H1279" i="5"/>
  <c r="R1279" i="5"/>
  <c r="J1279" i="5"/>
  <c r="F1279" i="5"/>
  <c r="X1279" i="5"/>
  <c r="H984" i="5"/>
  <c r="F984" i="5"/>
  <c r="R984" i="5"/>
  <c r="J984" i="5"/>
  <c r="I984" i="5"/>
  <c r="R1600" i="5"/>
  <c r="J1600" i="5"/>
  <c r="I1600" i="5"/>
  <c r="H1600" i="5"/>
  <c r="F1600" i="5"/>
  <c r="X1600" i="5"/>
  <c r="F1170" i="5"/>
  <c r="J1170" i="5"/>
  <c r="I1170" i="5"/>
  <c r="H1170" i="5"/>
  <c r="R1170" i="5"/>
  <c r="H1104" i="5"/>
  <c r="F1104" i="5"/>
  <c r="R1104" i="5"/>
  <c r="I1104" i="5"/>
  <c r="J1104" i="5"/>
  <c r="H1040" i="5"/>
  <c r="F1040" i="5"/>
  <c r="X1040" i="5"/>
  <c r="R1040" i="5"/>
  <c r="I1040" i="5"/>
  <c r="J1040" i="5"/>
  <c r="F1258" i="5"/>
  <c r="X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X1144" i="5"/>
  <c r="R898" i="5"/>
  <c r="I898" i="5"/>
  <c r="H898" i="5"/>
  <c r="F898" i="5"/>
  <c r="X898" i="5"/>
  <c r="J898" i="5"/>
  <c r="R903" i="5"/>
  <c r="I903" i="5"/>
  <c r="J903" i="5"/>
  <c r="H903" i="5"/>
  <c r="F903" i="5"/>
  <c r="R886" i="5"/>
  <c r="I886" i="5"/>
  <c r="J886" i="5"/>
  <c r="H886" i="5"/>
  <c r="X886" i="5"/>
  <c r="F886" i="5"/>
  <c r="I661" i="5"/>
  <c r="H661" i="5"/>
  <c r="F661" i="5"/>
  <c r="X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65" i="6"/>
  <c r="B2" i="6" s="1"/>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X2377" i="5"/>
  <c r="R2377" i="5"/>
  <c r="H2361" i="5"/>
  <c r="F2361" i="5"/>
  <c r="J2361" i="5"/>
  <c r="I2361" i="5"/>
  <c r="R2361" i="5"/>
  <c r="X2275" i="5"/>
  <c r="R2275" i="5"/>
  <c r="J2275" i="5"/>
  <c r="H2275" i="5"/>
  <c r="I2275" i="5"/>
  <c r="F2275" i="5"/>
  <c r="J2384" i="5"/>
  <c r="I2384" i="5"/>
  <c r="R2384" i="5"/>
  <c r="H2384" i="5"/>
  <c r="F2384" i="5"/>
  <c r="X2384" i="5"/>
  <c r="H2230" i="5"/>
  <c r="F2230" i="5"/>
  <c r="R2230" i="5"/>
  <c r="J2230" i="5"/>
  <c r="I2230" i="5"/>
  <c r="X2230" i="5"/>
  <c r="J2231" i="5"/>
  <c r="I2231" i="5"/>
  <c r="H2231" i="5"/>
  <c r="F2231" i="5"/>
  <c r="R2231" i="5"/>
  <c r="J2183" i="5"/>
  <c r="I2183" i="5"/>
  <c r="H2183" i="5"/>
  <c r="F2183" i="5"/>
  <c r="R2183" i="5"/>
  <c r="I2163" i="5"/>
  <c r="H2163" i="5"/>
  <c r="F2163" i="5"/>
  <c r="R2163" i="5"/>
  <c r="J2163" i="5"/>
  <c r="F2106" i="5"/>
  <c r="I2106" i="5"/>
  <c r="H2106" i="5"/>
  <c r="R2106" i="5"/>
  <c r="J2106" i="5"/>
  <c r="F2090" i="5"/>
  <c r="X2090" i="5"/>
  <c r="I2090" i="5"/>
  <c r="H2090" i="5"/>
  <c r="R2090" i="5"/>
  <c r="J2090" i="5"/>
  <c r="I2147" i="5"/>
  <c r="H2147" i="5"/>
  <c r="F2147" i="5"/>
  <c r="R2147" i="5"/>
  <c r="J2147" i="5"/>
  <c r="R2144" i="5"/>
  <c r="J2144" i="5"/>
  <c r="I2144" i="5"/>
  <c r="H2144" i="5"/>
  <c r="F2144" i="5"/>
  <c r="I2107" i="5"/>
  <c r="H2107" i="5"/>
  <c r="F2107" i="5"/>
  <c r="R2107" i="5"/>
  <c r="J2107" i="5"/>
  <c r="X2107" i="5"/>
  <c r="R2068" i="5"/>
  <c r="J2068" i="5"/>
  <c r="H2068" i="5"/>
  <c r="F2068" i="5"/>
  <c r="X2068" i="5"/>
  <c r="I2068" i="5"/>
  <c r="I2049" i="5"/>
  <c r="H2049" i="5"/>
  <c r="F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X1849" i="5"/>
  <c r="I1829" i="5"/>
  <c r="F1829" i="5"/>
  <c r="R1829" i="5"/>
  <c r="J1829" i="5"/>
  <c r="H1829" i="5"/>
  <c r="H1787" i="5"/>
  <c r="F1787" i="5"/>
  <c r="R1787" i="5"/>
  <c r="J1787" i="5"/>
  <c r="I1787" i="5"/>
  <c r="I1922" i="5"/>
  <c r="H1922" i="5"/>
  <c r="F1922" i="5"/>
  <c r="R1922" i="5"/>
  <c r="J1922" i="5"/>
  <c r="X1922"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R1698" i="5"/>
  <c r="J1698" i="5"/>
  <c r="I1682" i="5"/>
  <c r="H1682" i="5"/>
  <c r="F1682" i="5"/>
  <c r="X1682" i="5"/>
  <c r="R1682" i="5"/>
  <c r="J1682" i="5"/>
  <c r="I1666" i="5"/>
  <c r="H1666" i="5"/>
  <c r="F1666" i="5"/>
  <c r="X1666" i="5"/>
  <c r="R1666" i="5"/>
  <c r="J1666" i="5"/>
  <c r="I1650" i="5"/>
  <c r="H1650" i="5"/>
  <c r="F1650" i="5"/>
  <c r="R1650" i="5"/>
  <c r="J1650" i="5"/>
  <c r="I1634" i="5"/>
  <c r="H1634" i="5"/>
  <c r="F1634" i="5"/>
  <c r="X1634" i="5"/>
  <c r="R1634" i="5"/>
  <c r="J1634" i="5"/>
  <c r="F1618" i="5"/>
  <c r="X1618" i="5"/>
  <c r="R1618" i="5"/>
  <c r="J1618" i="5"/>
  <c r="I1618" i="5"/>
  <c r="H1618" i="5"/>
  <c r="F1602" i="5"/>
  <c r="R1602" i="5"/>
  <c r="J1602" i="5"/>
  <c r="I1602" i="5"/>
  <c r="H1602" i="5"/>
  <c r="F1586" i="5"/>
  <c r="X1586" i="5"/>
  <c r="R1586" i="5"/>
  <c r="J1586" i="5"/>
  <c r="I1586" i="5"/>
  <c r="H1586" i="5"/>
  <c r="F1570" i="5"/>
  <c r="X1570" i="5"/>
  <c r="R1570" i="5"/>
  <c r="J1570" i="5"/>
  <c r="I1570" i="5"/>
  <c r="H1570" i="5"/>
  <c r="F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I1540" i="5"/>
  <c r="H1540" i="5"/>
  <c r="F1540" i="5"/>
  <c r="X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X1472" i="5"/>
  <c r="I1472" i="5"/>
  <c r="R1472" i="5"/>
  <c r="J1472" i="5"/>
  <c r="H1444" i="5"/>
  <c r="F1444" i="5"/>
  <c r="X1444" i="5"/>
  <c r="J1444" i="5"/>
  <c r="I1444" i="5"/>
  <c r="R1444" i="5"/>
  <c r="F1415" i="5"/>
  <c r="R1415" i="5"/>
  <c r="J1415" i="5"/>
  <c r="I1415" i="5"/>
  <c r="H1415" i="5"/>
  <c r="I1359" i="5"/>
  <c r="H1359" i="5"/>
  <c r="R1359" i="5"/>
  <c r="F1359" i="5"/>
  <c r="J1359" i="5"/>
  <c r="H1420" i="5"/>
  <c r="X1420" i="5"/>
  <c r="R1420" i="5"/>
  <c r="F1420" i="5"/>
  <c r="J1420" i="5"/>
  <c r="I1420" i="5"/>
  <c r="R1576" i="5"/>
  <c r="J1576" i="5"/>
  <c r="I1576" i="5"/>
  <c r="H1576" i="5"/>
  <c r="F1576" i="5"/>
  <c r="X1576" i="5"/>
  <c r="H1428" i="5"/>
  <c r="R1428" i="5"/>
  <c r="F1428" i="5"/>
  <c r="J1428" i="5"/>
  <c r="I1428" i="5"/>
  <c r="H1159" i="5"/>
  <c r="X1159" i="5"/>
  <c r="J1159" i="5"/>
  <c r="R1159" i="5"/>
  <c r="I1159" i="5"/>
  <c r="F1159" i="5"/>
  <c r="X1150" i="5"/>
  <c r="H1150" i="5"/>
  <c r="F1150" i="5"/>
  <c r="R1150" i="5"/>
  <c r="I1150" i="5"/>
  <c r="J1150" i="5"/>
  <c r="H1239" i="5"/>
  <c r="R1239" i="5"/>
  <c r="J1239" i="5"/>
  <c r="I1239" i="5"/>
  <c r="F1239" i="5"/>
  <c r="H1175" i="5"/>
  <c r="R1175" i="5"/>
  <c r="J1175" i="5"/>
  <c r="I1175" i="5"/>
  <c r="F1175" i="5"/>
  <c r="R1556" i="5"/>
  <c r="J1556" i="5"/>
  <c r="I1556" i="5"/>
  <c r="H1556" i="5"/>
  <c r="F1556" i="5"/>
  <c r="H1076" i="5"/>
  <c r="F1076" i="5"/>
  <c r="X1076" i="5"/>
  <c r="R1076" i="5"/>
  <c r="I1076" i="5"/>
  <c r="J1076" i="5"/>
  <c r="I1307" i="5"/>
  <c r="H1307" i="5"/>
  <c r="R1307" i="5"/>
  <c r="J1307" i="5"/>
  <c r="F1307" i="5"/>
  <c r="I1275" i="5"/>
  <c r="H1275" i="5"/>
  <c r="R1275" i="5"/>
  <c r="J1275" i="5"/>
  <c r="F1275" i="5"/>
  <c r="J1457" i="5"/>
  <c r="H1457" i="5"/>
  <c r="F1457" i="5"/>
  <c r="X1457" i="5"/>
  <c r="R1457" i="5"/>
  <c r="I1457" i="5"/>
  <c r="H1000" i="5"/>
  <c r="F1000" i="5"/>
  <c r="X1000" i="5"/>
  <c r="R1000" i="5"/>
  <c r="I1000" i="5"/>
  <c r="J1000" i="5"/>
  <c r="F1334" i="5"/>
  <c r="R1334" i="5"/>
  <c r="J1334" i="5"/>
  <c r="I1334" i="5"/>
  <c r="H1334" i="5"/>
  <c r="F1326" i="5"/>
  <c r="R1326" i="5"/>
  <c r="J1326" i="5"/>
  <c r="I1326" i="5"/>
  <c r="H1326" i="5"/>
  <c r="F1318" i="5"/>
  <c r="X1318" i="5"/>
  <c r="R1318" i="5"/>
  <c r="J1318" i="5"/>
  <c r="I1318" i="5"/>
  <c r="H1318" i="5"/>
  <c r="F1310" i="5"/>
  <c r="R1310" i="5"/>
  <c r="J1310" i="5"/>
  <c r="I1310" i="5"/>
  <c r="H1310" i="5"/>
  <c r="F1302" i="5"/>
  <c r="R1302" i="5"/>
  <c r="J1302" i="5"/>
  <c r="I1302" i="5"/>
  <c r="H1302" i="5"/>
  <c r="F1294" i="5"/>
  <c r="X1294" i="5"/>
  <c r="R1294" i="5"/>
  <c r="J1294" i="5"/>
  <c r="I1294" i="5"/>
  <c r="H1294" i="5"/>
  <c r="F1286" i="5"/>
  <c r="R1286" i="5"/>
  <c r="J1286" i="5"/>
  <c r="I1286" i="5"/>
  <c r="H1286" i="5"/>
  <c r="F1278" i="5"/>
  <c r="R1278" i="5"/>
  <c r="J1278" i="5"/>
  <c r="I1278" i="5"/>
  <c r="H1278" i="5"/>
  <c r="F1270" i="5"/>
  <c r="X1270" i="5"/>
  <c r="R1270" i="5"/>
  <c r="J1270" i="5"/>
  <c r="I1270" i="5"/>
  <c r="H1270" i="5"/>
  <c r="X944" i="5"/>
  <c r="R944" i="5"/>
  <c r="J944" i="5"/>
  <c r="I944" i="5"/>
  <c r="F944" i="5"/>
  <c r="H944" i="5"/>
  <c r="F1262" i="5"/>
  <c r="R1262" i="5"/>
  <c r="J1262" i="5"/>
  <c r="I1262" i="5"/>
  <c r="H1262" i="5"/>
  <c r="J1021" i="5"/>
  <c r="I1021" i="5"/>
  <c r="H1021" i="5"/>
  <c r="X1021" i="5"/>
  <c r="F1021" i="5"/>
  <c r="R1021" i="5"/>
  <c r="R946" i="5"/>
  <c r="I946" i="5"/>
  <c r="J946" i="5"/>
  <c r="H946" i="5"/>
  <c r="X946" i="5"/>
  <c r="F946" i="5"/>
  <c r="R958" i="5"/>
  <c r="J958" i="5"/>
  <c r="I958" i="5"/>
  <c r="X958" i="5"/>
  <c r="F958" i="5"/>
  <c r="H958" i="5"/>
  <c r="I1347" i="5"/>
  <c r="R1347" i="5"/>
  <c r="J1347" i="5"/>
  <c r="H1347" i="5"/>
  <c r="F1347" i="5"/>
  <c r="R950" i="5"/>
  <c r="J950" i="5"/>
  <c r="I950" i="5"/>
  <c r="H950" i="5"/>
  <c r="F950" i="5"/>
  <c r="X950" i="5"/>
  <c r="R1153" i="5"/>
  <c r="J1153" i="5"/>
  <c r="I1153" i="5"/>
  <c r="H1153" i="5"/>
  <c r="X1153" i="5"/>
  <c r="F1153" i="5"/>
  <c r="R882" i="5"/>
  <c r="I882" i="5"/>
  <c r="H882" i="5"/>
  <c r="F882" i="5"/>
  <c r="J882" i="5"/>
  <c r="R902" i="5"/>
  <c r="I902" i="5"/>
  <c r="J902" i="5"/>
  <c r="H902" i="5"/>
  <c r="X902" i="5"/>
  <c r="F902" i="5"/>
  <c r="R890" i="5"/>
  <c r="I890" i="5"/>
  <c r="H890" i="5"/>
  <c r="X890" i="5"/>
  <c r="J890" i="5"/>
  <c r="F890" i="5"/>
  <c r="J977" i="5"/>
  <c r="I977" i="5"/>
  <c r="H977" i="5"/>
  <c r="X977" i="5"/>
  <c r="R977" i="5"/>
  <c r="F977" i="5"/>
  <c r="F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X589" i="5"/>
  <c r="S597" i="5"/>
  <c r="X505" i="5"/>
  <c r="S599" i="5"/>
  <c r="X346" i="5"/>
  <c r="X140" i="5"/>
  <c r="X493" i="5"/>
  <c r="X502" i="5"/>
  <c r="S611" i="5"/>
  <c r="X220" i="5"/>
  <c r="X398" i="5"/>
  <c r="X538" i="5"/>
  <c r="X577" i="5"/>
  <c r="X601" i="5"/>
  <c r="S601" i="5"/>
  <c r="X340" i="5"/>
  <c r="X466" i="5"/>
  <c r="X427" i="5"/>
  <c r="X472" i="5"/>
  <c r="X152" i="5"/>
  <c r="X232" i="5"/>
  <c r="X296" i="5"/>
  <c r="X410" i="5"/>
  <c r="X518" i="5"/>
  <c r="X176" i="5"/>
  <c r="X244" i="5"/>
  <c r="X151" i="5"/>
  <c r="X596" i="5"/>
  <c r="X91" i="5"/>
  <c r="X524" i="5"/>
  <c r="X496" i="5"/>
  <c r="X103" i="5"/>
  <c r="X578" i="5"/>
  <c r="X320" i="5"/>
  <c r="X212" i="5"/>
  <c r="X454" i="5"/>
  <c r="X406" i="5"/>
  <c r="X188" i="5"/>
  <c r="X370" i="5"/>
  <c r="X565" i="5"/>
  <c r="X517" i="5"/>
  <c r="X328" i="5"/>
  <c r="X506" i="5"/>
  <c r="X595" i="5"/>
  <c r="X439" i="5"/>
  <c r="S600" i="5"/>
  <c r="X251" i="5"/>
  <c r="X403" i="5"/>
  <c r="X481" i="5"/>
  <c r="X112" i="5"/>
  <c r="X164" i="5"/>
  <c r="X446" i="5"/>
  <c r="X553" i="5"/>
  <c r="X308" i="5"/>
  <c r="X200" i="5"/>
  <c r="X316" i="5"/>
  <c r="X208" i="5"/>
  <c r="X382" i="5"/>
  <c r="S382" i="5"/>
  <c r="X224" i="5"/>
  <c r="X256" i="5"/>
  <c r="X367" i="5"/>
  <c r="X475" i="5"/>
  <c r="X490" i="5"/>
  <c r="X116" i="5"/>
  <c r="X236" i="5"/>
  <c r="X268" i="5"/>
  <c r="X469" i="5"/>
  <c r="X529" i="5"/>
  <c r="X277" i="5"/>
  <c r="X334" i="5"/>
  <c r="X194" i="5"/>
  <c r="X592" i="5"/>
  <c r="X115" i="5"/>
  <c r="S533" i="5"/>
  <c r="X148" i="5"/>
  <c r="X458" i="5"/>
  <c r="X386" i="5"/>
  <c r="X355" i="5"/>
  <c r="S355" i="5"/>
  <c r="X541" i="5"/>
  <c r="X391" i="5"/>
  <c r="X602" i="5"/>
  <c r="S602" i="5"/>
  <c r="X562" i="5"/>
  <c r="X262" i="5"/>
  <c r="X350" i="5"/>
  <c r="X430" i="5"/>
  <c r="X358" i="5"/>
  <c r="X434" i="5"/>
  <c r="X124" i="5"/>
  <c r="S603" i="5"/>
  <c r="X248" i="5"/>
  <c r="X280" i="5"/>
  <c r="X184" i="5"/>
  <c r="X104" i="5"/>
  <c r="X228" i="5"/>
  <c r="X260" i="5"/>
  <c r="X292" i="5"/>
  <c r="X374" i="5"/>
  <c r="X394" i="5"/>
  <c r="S605" i="5"/>
  <c r="X163" i="5"/>
  <c r="X128" i="5"/>
  <c r="X422" i="5"/>
  <c r="X571" i="5"/>
  <c r="X418" i="5"/>
  <c r="X172" i="5"/>
  <c r="X554" i="5"/>
  <c r="X607" i="5"/>
  <c r="S607" i="5"/>
  <c r="X442" i="5"/>
  <c r="X211" i="5"/>
  <c r="X43" i="5"/>
  <c r="X580" i="5"/>
  <c r="X556" i="5"/>
  <c r="X314" i="5"/>
  <c r="S314" i="5"/>
  <c r="X463" i="5"/>
  <c r="X136" i="5"/>
  <c r="X160" i="5"/>
  <c r="X460" i="5"/>
  <c r="X196" i="5"/>
  <c r="X272" i="5"/>
  <c r="X284" i="5"/>
  <c r="X583" i="5"/>
  <c r="X415" i="5"/>
  <c r="X239" i="5"/>
  <c r="X608" i="5"/>
  <c r="X265" i="5"/>
  <c r="X574" i="5"/>
  <c r="AB12" i="5"/>
  <c r="AB9" i="5"/>
  <c r="AB10" i="5"/>
  <c r="AB14" i="5"/>
  <c r="AB17" i="5"/>
  <c r="AB16" i="5"/>
  <c r="AB8" i="5"/>
  <c r="AB13" i="5"/>
  <c r="AB15" i="5"/>
  <c r="AB11" i="5"/>
  <c r="AB7" i="5"/>
  <c r="H32" i="6"/>
  <c r="D32" i="6" s="1"/>
  <c r="X100" i="5"/>
  <c r="D27" i="6"/>
  <c r="C2" i="6"/>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J7" i="5"/>
  <c r="H17" i="5"/>
  <c r="I17" i="5"/>
  <c r="J17" i="5"/>
  <c r="R17" i="5"/>
  <c r="F17" i="5"/>
  <c r="G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T15" i="5"/>
  <c r="T16" i="5"/>
  <c r="T13" i="5"/>
  <c r="T17" i="5"/>
  <c r="T14" i="5"/>
  <c r="T12" i="5"/>
  <c r="T10" i="5"/>
  <c r="T7" i="5"/>
  <c r="T9" i="5"/>
  <c r="T11" i="5"/>
  <c r="T8" i="5"/>
  <c r="X13" i="5"/>
  <c r="X10" i="5"/>
  <c r="X14" i="5"/>
  <c r="X11" i="5"/>
  <c r="X8" i="5"/>
  <c r="X7" i="5"/>
  <c r="X16" i="5"/>
  <c r="S17" i="5"/>
  <c r="S12" i="5"/>
  <c r="S16" i="5"/>
  <c r="S15" i="5"/>
  <c r="S13" i="5"/>
  <c r="S14" i="5"/>
  <c r="S10" i="5"/>
  <c r="S11" i="5"/>
  <c r="S8" i="5"/>
  <c r="S9" i="5"/>
  <c r="S7" i="5"/>
  <c r="T6" i="5"/>
  <c r="G64" i="6" a="1"/>
  <c r="G67" i="6" l="1"/>
  <c r="R6" i="5"/>
  <c r="G66" i="6"/>
  <c r="J5" i="5"/>
  <c r="H5" i="5"/>
  <c r="G5" i="5"/>
  <c r="F5" i="5"/>
  <c r="R5" i="5"/>
  <c r="E5" i="5"/>
  <c r="H68" i="6"/>
  <c r="D68" i="6" s="1"/>
  <c r="A27" i="6"/>
  <c r="B65" i="4"/>
  <c r="A47" i="6" s="1"/>
  <c r="B26" i="6"/>
  <c r="G26" i="6" s="1"/>
  <c r="B46" i="6"/>
  <c r="G46" i="6" s="1"/>
  <c r="B36" i="6"/>
  <c r="G36" i="6" s="1"/>
  <c r="F26" i="6"/>
  <c r="F54" i="6" s="1"/>
  <c r="G21" i="6"/>
  <c r="H21" i="6" s="1"/>
  <c r="K67" i="6" s="1"/>
  <c r="B31" i="6"/>
  <c r="G31" i="6" s="1"/>
  <c r="D47" i="6"/>
  <c r="C47" i="6"/>
  <c r="C42" i="6"/>
  <c r="A15" i="6"/>
  <c r="B33" i="4"/>
  <c r="A20" i="6" s="1"/>
  <c r="C22" i="6"/>
  <c r="C17" i="6"/>
  <c r="C37" i="6"/>
  <c r="C52" i="6"/>
  <c r="C32" i="6"/>
  <c r="C27" i="6"/>
  <c r="D21" i="6"/>
  <c r="C21" i="6"/>
  <c r="D20" i="6"/>
  <c r="K66" i="6"/>
  <c r="H25" i="6"/>
  <c r="F66" i="6"/>
  <c r="F35" i="6"/>
  <c r="H35" i="6" s="1"/>
  <c r="D35" i="6" s="1"/>
  <c r="F50" i="6"/>
  <c r="H50" i="6" s="1"/>
  <c r="D50" i="6" s="1"/>
  <c r="F40" i="6"/>
  <c r="H40" i="6" s="1"/>
  <c r="F45" i="6"/>
  <c r="H45" i="6" s="1"/>
  <c r="F30" i="6"/>
  <c r="H30" i="6" s="1"/>
  <c r="D30" i="6" s="1"/>
  <c r="C30" i="6"/>
  <c r="A16" i="6"/>
  <c r="C35" i="6"/>
  <c r="C20" i="6"/>
  <c r="D14" i="6"/>
  <c r="K65" i="6"/>
  <c r="B31" i="4"/>
  <c r="A18" i="6" s="1"/>
  <c r="B87" i="4"/>
  <c r="A62" i="6" s="1"/>
  <c r="B83" i="4"/>
  <c r="A59" i="6" s="1"/>
  <c r="B85" i="4"/>
  <c r="A60" i="6" s="1"/>
  <c r="B43" i="4"/>
  <c r="A28" i="6" s="1"/>
  <c r="B81" i="4"/>
  <c r="A58" i="6" s="1"/>
  <c r="B89" i="4"/>
  <c r="A63" i="6" s="1"/>
  <c r="B67" i="4"/>
  <c r="A48" i="6" s="1"/>
  <c r="B77" i="4"/>
  <c r="A55" i="6" s="1"/>
  <c r="B37" i="4"/>
  <c r="A23" i="6" s="1"/>
  <c r="B55" i="4"/>
  <c r="A38" i="6" s="1"/>
  <c r="B79" i="4"/>
  <c r="A57" i="6" s="1"/>
  <c r="B75" i="4"/>
  <c r="A54" i="6" s="1"/>
  <c r="B61" i="4"/>
  <c r="A43" i="6" s="1"/>
  <c r="B49" i="4"/>
  <c r="A33" i="6" s="1"/>
  <c r="C19" i="6"/>
  <c r="C44" i="6"/>
  <c r="C34" i="6"/>
  <c r="F39" i="6"/>
  <c r="H39" i="6" s="1"/>
  <c r="D39" i="6" s="1"/>
  <c r="C39" i="6"/>
  <c r="F34" i="6"/>
  <c r="H34" i="6" s="1"/>
  <c r="D34" i="6" s="1"/>
  <c r="B24" i="6"/>
  <c r="G24" i="6" s="1"/>
  <c r="B49" i="6"/>
  <c r="G49" i="6" s="1"/>
  <c r="H49" i="6" s="1"/>
  <c r="C29" i="6"/>
  <c r="H24" i="6"/>
  <c r="D24" i="6" s="1"/>
  <c r="F29" i="6"/>
  <c r="H29" i="6" s="1"/>
  <c r="D29" i="6" s="1"/>
  <c r="H65" i="6"/>
  <c r="D65" i="6" s="1"/>
  <c r="C24" i="6"/>
  <c r="C14" i="6"/>
  <c r="B69" i="4"/>
  <c r="A50" i="6" s="1"/>
  <c r="A25" i="6"/>
  <c r="C12" i="6"/>
  <c r="C5" i="6"/>
  <c r="C11" i="6"/>
  <c r="C10" i="6"/>
  <c r="C9" i="6"/>
  <c r="B64" i="4"/>
  <c r="A46" i="6" s="1"/>
  <c r="D43" i="4"/>
  <c r="B58" i="4"/>
  <c r="A41" i="6" s="1"/>
  <c r="D61" i="4"/>
  <c r="B52" i="4"/>
  <c r="A36" i="6" s="1"/>
  <c r="D55" i="4"/>
  <c r="D37" i="4"/>
  <c r="B70" i="4"/>
  <c r="A51" i="6" s="1"/>
  <c r="D67" i="4"/>
  <c r="D74" i="4"/>
  <c r="C8" i="6"/>
  <c r="B63" i="4"/>
  <c r="A45" i="6" s="1"/>
  <c r="C7" i="6"/>
  <c r="B68" i="4"/>
  <c r="A49" i="6" s="1"/>
  <c r="B50" i="4"/>
  <c r="A34" i="6" s="1"/>
  <c r="A14" i="6"/>
  <c r="B32" i="4"/>
  <c r="A19" i="6" s="1"/>
  <c r="A24" i="6"/>
  <c r="G67" i="4"/>
  <c r="G74" i="4"/>
  <c r="C4" i="6"/>
  <c r="D4" i="6"/>
  <c r="B56" i="4"/>
  <c r="A39" i="6" s="1"/>
  <c r="B62" i="4"/>
  <c r="A44" i="6" s="1"/>
  <c r="G69" i="6" a="1"/>
  <c r="G69" i="6" s="1"/>
  <c r="H69" i="6" s="1"/>
  <c r="G64" i="6"/>
  <c r="G31" i="4"/>
  <c r="G55" i="4"/>
  <c r="G43" i="4"/>
  <c r="B53" i="4"/>
  <c r="A37" i="6" s="1"/>
  <c r="B59" i="4"/>
  <c r="A42" i="6" s="1"/>
  <c r="B51" i="4"/>
  <c r="A35" i="6" s="1"/>
  <c r="G49" i="4"/>
  <c r="G61" i="4"/>
  <c r="S6" i="5"/>
  <c r="T5" i="5"/>
  <c r="H66" i="6" l="1"/>
  <c r="D66" i="6" s="1"/>
  <c r="X5" i="5"/>
  <c r="C65" i="6"/>
  <c r="C68" i="6"/>
  <c r="F60" i="6"/>
  <c r="H60" i="6" s="1"/>
  <c r="D60" i="6" s="1"/>
  <c r="F59" i="6"/>
  <c r="H59" i="6" s="1"/>
  <c r="D59" i="6" s="1"/>
  <c r="H54" i="6"/>
  <c r="D54" i="6" s="1"/>
  <c r="F55" i="6"/>
  <c r="F57" i="6"/>
  <c r="H57" i="6" s="1"/>
  <c r="D57" i="6" s="1"/>
  <c r="H46" i="6"/>
  <c r="F31" i="6"/>
  <c r="H31" i="6" s="1"/>
  <c r="H26" i="6"/>
  <c r="F46" i="6"/>
  <c r="F41" i="6"/>
  <c r="H41" i="6" s="1"/>
  <c r="F36" i="6"/>
  <c r="H36" i="6" s="1"/>
  <c r="F67" i="6"/>
  <c r="H67" i="6" s="1"/>
  <c r="F51" i="6"/>
  <c r="H51" i="6" s="1"/>
  <c r="C50" i="6"/>
  <c r="C66" i="6"/>
  <c r="F58" i="6"/>
  <c r="H58" i="6" s="1"/>
  <c r="F63" i="6"/>
  <c r="H63" i="6" s="1"/>
  <c r="F62" i="6"/>
  <c r="H62" i="6" s="1"/>
  <c r="D25" i="6"/>
  <c r="C25" i="6"/>
  <c r="D45" i="6"/>
  <c r="C45" i="6"/>
  <c r="C60" i="6"/>
  <c r="D40" i="6"/>
  <c r="C40" i="6"/>
  <c r="D49" i="6"/>
  <c r="C49" i="6"/>
  <c r="C59" i="6"/>
  <c r="H55" i="6"/>
  <c r="F56" i="6"/>
  <c r="H56" i="6" s="1"/>
  <c r="H64" i="6"/>
  <c r="B64" i="6"/>
  <c r="S5" i="5"/>
  <c r="C54" i="6" l="1"/>
  <c r="C46" i="6"/>
  <c r="D46" i="6"/>
  <c r="D36" i="6"/>
  <c r="C36" i="6"/>
  <c r="D41" i="6"/>
  <c r="C41" i="6"/>
  <c r="D67" i="6"/>
  <c r="C67" i="6"/>
  <c r="D26" i="6"/>
  <c r="C26" i="6"/>
  <c r="C57" i="6"/>
  <c r="D51" i="6"/>
  <c r="C51" i="6"/>
  <c r="D31" i="6"/>
  <c r="C31" i="6"/>
  <c r="C63" i="6"/>
  <c r="D63" i="6"/>
  <c r="D58" i="6"/>
  <c r="C58" i="6"/>
  <c r="D62" i="6"/>
  <c r="C62" i="6"/>
  <c r="D56" i="6"/>
  <c r="C56" i="6"/>
  <c r="D55" i="6"/>
  <c r="C55" i="6"/>
  <c r="C64" i="6"/>
  <c r="D64"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<sst xmlns="http://schemas.openxmlformats.org/spreadsheetml/2006/main" count="22151" uniqueCount="15660">
  <si>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</si>
  <si>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</si>
  <si>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</si>
  <si>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</si>
  <si>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</si>
  <si>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</si>
  <si>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</si>
  <si>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</si>
  <si>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</si>
  <si>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</si>
  <si>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</si>
  <si>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</si>
  <si>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</si>
  <si>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</si>
  <si>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</si>
  <si>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</si>
  <si>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</si>
  <si>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</si>
  <si>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</si>
  <si>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</si>
  <si>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</si>
  <si>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</si>
  <si>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</si>
  <si>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</si>
  <si>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</si>
  <si>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</si>
  <si>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</si>
  <si>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</si>
  <si>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</si>
  <si>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</si>
  <si>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</si>
  <si>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</si>
  <si>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</si>
  <si>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</si>
  <si>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</si>
  <si>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</si>
  <si>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</si>
  <si>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</si>
  <si>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</si>
  <si>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</si>
  <si>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</si>
  <si>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</si>
  <si>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</si>
  <si>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</si>
  <si>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</si>
  <si>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</si>
  <si>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</si>
  <si>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</si>
  <si>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</si>
  <si>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</si>
  <si>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</si>
  <si>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</si>
  <si>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</si>
  <si>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</si>
  <si>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</si>
  <si>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</si>
  <si>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</si>
  <si>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</si>
  <si>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</si>
  <si>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</si>
  <si>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</si>
  <si>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</si>
  <si>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</si>
  <si>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</si>
  <si>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</si>
  <si>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</si>
  <si>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</si>
  <si>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</si>
  <si>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</si>
  <si>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</si>
  <si>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</si>
  <si>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</si>
  <si>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</si>
  <si>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</si>
  <si>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</si>
  <si>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</si>
  <si>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</si>
  <si>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</si>
  <si>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</si>
  <si>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</si>
  <si>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</si>
  <si>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</si>
  <si>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</si>
  <si>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</si>
  <si>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</si>
  <si>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</si>
  <si>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</si>
  <si>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</si>
  <si>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</si>
  <si>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</si>
  <si>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</si>
  <si>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</si>
  <si>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</si>
  <si>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</si>
  <si>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</si>
  <si>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</si>
  <si>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</si>
  <si>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</si>
  <si>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</si>
  <si>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</si>
  <si>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</si>
  <si>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</si>
  <si>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</si>
  <si>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</si>
  <si>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</si>
  <si>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</si>
  <si>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</si>
  <si>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</si>
  <si>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</si>
  <si>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</si>
  <si>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</si>
  <si>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</si>
  <si>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</si>
  <si>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</si>
  <si>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</si>
  <si>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</si>
  <si>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</si>
  <si>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</si>
  <si>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</si>
  <si>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</si>
  <si>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</si>
  <si>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</si>
  <si>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</si>
  <si>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</si>
  <si>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</si>
  <si>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</si>
  <si>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</si>
  <si>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</si>
  <si>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</si>
  <si>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</si>
  <si>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</si>
  <si>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</si>
  <si>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</si>
  <si>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</si>
  <si>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</si>
  <si>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</si>
  <si>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</si>
  <si>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</si>
  <si>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</si>
  <si>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</si>
  <si>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</si>
  <si>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</si>
  <si>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</si>
  <si>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</si>
  <si>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</si>
  <si>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</si>
  <si>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</si>
  <si>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</si>
  <si>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</si>
  <si>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</si>
  <si>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</si>
  <si>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</si>
  <si>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</si>
  <si>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</si>
  <si>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</si>
  <si>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</si>
  <si>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</si>
  <si>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</si>
  <si>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</si>
  <si>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</si>
  <si>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</si>
  <si>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</si>
  <si>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</si>
  <si>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</si>
  <si>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</si>
  <si>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</si>
  <si>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</si>
  <si>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</si>
  <si>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</si>
  <si>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</si>
  <si>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</si>
  <si>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</si>
  <si>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</si>
  <si>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</si>
  <si>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</si>
  <si>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</si>
  <si>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</si>
  <si>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</si>
  <si>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</si>
  <si>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</si>
  <si>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</si>
  <si>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</si>
  <si>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</si>
  <si>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</si>
  <si>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</si>
  <si>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</si>
  <si>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</si>
  <si>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</si>
  <si>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</si>
  <si>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</si>
  <si>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</si>
  <si>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</si>
  <si>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</si>
  <si>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</si>
  <si>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</si>
  <si>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</si>
  <si>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</si>
  <si>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</si>
  <si>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</si>
  <si>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</si>
  <si>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</si>
  <si>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</si>
  <si>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</si>
  <si>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</si>
  <si>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</si>
  <si>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</si>
  <si>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</si>
  <si>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</si>
  <si>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</si>
  <si>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</si>
  <si>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</si>
  <si>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</si>
  <si>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</si>
  <si>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</si>
  <si>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</si>
  <si>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</si>
  <si>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</si>
  <si>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</si>
  <si>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</si>
  <si>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</si>
  <si>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</si>
  <si>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</si>
  <si>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</si>
  <si>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</si>
  <si>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</si>
  <si>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</si>
  <si>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</si>
  <si>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</si>
  <si>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</si>
  <si>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</si>
  <si>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</si>
  <si>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</si>
  <si>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</si>
  <si>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</si>
  <si>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</si>
  <si>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</si>
  <si>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</si>
  <si>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</si>
  <si>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</si>
  <si>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</si>
  <si>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</si>
  <si>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</si>
  <si>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</si>
  <si>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</si>
  <si>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</si>
  <si>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</si>
  <si>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</si>
  <si>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</si>
  <si>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</si>
  <si>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</si>
  <si>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</si>
  <si>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</si>
  <si>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</si>
  <si>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</si>
  <si>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</si>
  <si>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</si>
  <si>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</si>
  <si>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</si>
  <si>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</si>
  <si>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</si>
  <si>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</si>
  <si>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</si>
  <si>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</si>
  <si>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</si>
  <si>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</si>
  <si>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</si>
  <si>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</si>
  <si>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</si>
  <si>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</si>
  <si>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</si>
  <si>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</si>
  <si>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</si>
  <si>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</si>
  <si>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</si>
  <si>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</si>
  <si>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</si>
  <si>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</si>
  <si>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</si>
  <si>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</si>
  <si>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</si>
  <si>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</si>
  <si>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</si>
  <si>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</si>
  <si>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</si>
  <si>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</si>
  <si>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</si>
  <si>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</si>
  <si>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</si>
  <si>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</si>
  <si>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</si>
  <si>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</si>
  <si>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</si>
  <si>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</si>
  <si>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</si>
  <si>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</si>
  <si>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</si>
  <si>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</si>
  <si>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</si>
  <si>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</si>
  <si>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</si>
  <si>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</si>
  <si>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</si>
  <si>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</si>
  <si>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</si>
  <si>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</si>
  <si>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</si>
  <si>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</si>
  <si>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</si>
  <si>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</si>
  <si>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</si>
  <si>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</si>
  <si>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</si>
  <si>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</si>
  <si>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</si>
  <si>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</si>
  <si>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</si>
  <si>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</si>
  <si>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</si>
  <si>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</si>
  <si>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</si>
  <si>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</si>
  <si>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</si>
  <si>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</si>
  <si>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</si>
  <si>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</si>
  <si>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</si>
  <si>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</si>
  <si>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</si>
  <si>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</si>
  <si>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</si>
  <si>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</si>
  <si>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</si>
  <si>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</si>
  <si>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</si>
  <si>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</si>
  <si>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</si>
  <si>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</si>
  <si>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</si>
  <si>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</si>
  <si>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</si>
  <si>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</si>
  <si>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</si>
  <si>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</si>
  <si>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</si>
  <si>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</si>
  <si>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</si>
  <si>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</si>
  <si>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</si>
  <si>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</si>
  <si>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</si>
  <si>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</si>
  <si>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</si>
  <si>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</si>
  <si>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</si>
  <si>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</si>
  <si>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</si>
  <si>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</si>
  <si>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</si>
  <si>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</si>
  <si>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</si>
  <si>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</si>
  <si>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</si>
  <si>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</si>
  <si>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</si>
  <si>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</si>
  <si>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</si>
  <si>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</si>
  <si>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</si>
  <si>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</si>
  <si>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</si>
  <si>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</si>
  <si>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</si>
  <si>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</si>
  <si>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</si>
  <si>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</si>
  <si>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</si>
  <si>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</si>
  <si>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</si>
  <si>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</si>
  <si>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</si>
  <si>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</si>
  <si>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</si>
  <si>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</si>
  <si>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</si>
  <si>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</si>
  <si>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</si>
  <si>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</si>
  <si>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</si>
  <si>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</si>
  <si>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</si>
  <si>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</si>
  <si>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</si>
  <si>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</si>
  <si>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</si>
  <si>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</si>
  <si>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</si>
  <si>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</si>
  <si>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</si>
  <si>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</si>
  <si>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</si>
  <si>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</si>
  <si>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</si>
  <si>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</si>
  <si>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</si>
  <si>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</si>
  <si>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</si>
  <si>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</si>
  <si>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</si>
  <si>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</si>
  <si>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</si>
  <si>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</si>
  <si>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</si>
  <si>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</si>
  <si>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</si>
  <si>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</si>
  <si>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</si>
  <si>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</si>
  <si>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</si>
  <si>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</si>
  <si>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</si>
  <si>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</si>
  <si>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</si>
  <si>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</si>
  <si>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</si>
  <si>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</si>
  <si>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</si>
  <si>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</si>
  <si>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</si>
  <si>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</si>
  <si>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</si>
  <si>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</si>
  <si>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</si>
  <si>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</si>
  <si>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</si>
  <si>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</si>
  <si>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</si>
  <si>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</si>
  <si>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</si>
  <si>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</si>
  <si>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</si>
  <si>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</si>
  <si>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</si>
  <si>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</si>
  <si>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</si>
  <si>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</si>
  <si>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</si>
  <si>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</si>
  <si>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</si>
  <si>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</si>
  <si>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</si>
  <si>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</si>
  <si>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</si>
  <si>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</si>
  <si>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</si>
  <si>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</si>
  <si>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</si>
  <si>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</si>
  <si>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</si>
  <si>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</si>
  <si>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</si>
  <si>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</si>
  <si>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</si>
  <si>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</si>
  <si>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</si>
  <si>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</si>
  <si>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</si>
  <si>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</si>
  <si>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</si>
  <si>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</si>
  <si>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</si>
  <si>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</si>
  <si>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</si>
  <si>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</si>
  <si>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</si>
  <si>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</si>
  <si>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</si>
  <si>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</si>
  <si>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</si>
  <si>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</si>
  <si>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</si>
  <si>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</si>
  <si>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</si>
  <si>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</si>
  <si>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</si>
  <si>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</si>
  <si>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</si>
  <si>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</si>
  <si>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</si>
  <si>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</si>
  <si>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</si>
  <si>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</si>
  <si>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</si>
  <si>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</si>
  <si>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</si>
  <si>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</si>
  <si>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</si>
  <si>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</si>
  <si>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</si>
  <si>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</si>
  <si>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</si>
  <si>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</si>
  <si>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</si>
  <si>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</si>
  <si>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</si>
  <si>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</si>
  <si>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</si>
  <si>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</si>
  <si>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</si>
  <si>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</si>
  <si>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</si>
  <si>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</si>
  <si>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</si>
  <si>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</si>
  <si>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</si>
  <si>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</si>
  <si>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</si>
  <si>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</si>
  <si>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</si>
  <si>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</si>
  <si>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</si>
  <si>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</si>
  <si>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</si>
  <si>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</si>
  <si>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</si>
  <si>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</si>
  <si>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</si>
  <si>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</si>
  <si>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</si>
  <si>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</si>
  <si>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</si>
  <si>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</si>
  <si>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</si>
  <si>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</si>
  <si>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</si>
  <si>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</si>
  <si>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</si>
  <si>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</si>
  <si>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</si>
  <si>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</si>
  <si>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</si>
  <si>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</si>
  <si>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</si>
  <si>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</si>
  <si>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</si>
  <si>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</si>
  <si>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</si>
  <si>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</si>
  <si>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</si>
  <si>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</si>
  <si>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</si>
  <si>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</si>
  <si>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</si>
  <si>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</si>
  <si>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</si>
  <si>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</si>
  <si>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</si>
  <si>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</si>
  <si>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</si>
  <si>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</si>
  <si>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</si>
  <si>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</si>
  <si>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</si>
  <si>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</si>
  <si>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</si>
  <si>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</si>
  <si>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</si>
  <si>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</si>
  <si>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</si>
  <si>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</si>
  <si>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</si>
  <si>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</si>
  <si>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</si>
  <si>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</si>
  <si>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</si>
  <si>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</si>
  <si>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</si>
  <si>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</si>
  <si>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</si>
  <si>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</si>
  <si>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</si>
  <si>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</si>
  <si>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</si>
  <si>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</si>
  <si>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</si>
  <si>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</si>
  <si>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</si>
  <si>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</si>
  <si>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</si>
  <si>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</si>
  <si>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</si>
  <si>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</si>
  <si>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</si>
  <si>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</si>
  <si>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</si>
  <si>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</si>
  <si>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</si>
  <si>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</si>
  <si>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</si>
  <si>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</si>
  <si>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</si>
  <si>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</si>
  <si>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</si>
  <si>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</si>
  <si>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</si>
  <si>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</si>
  <si>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</si>
  <si>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</si>
  <si>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</si>
  <si>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</si>
  <si>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</si>
  <si>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</si>
  <si>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</si>
  <si>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</si>
  <si>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</si>
  <si>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</si>
  <si>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</si>
  <si>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</si>
  <si>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</si>
  <si>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</si>
  <si>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</si>
  <si>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</si>
  <si>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</si>
  <si>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</si>
  <si>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</si>
  <si>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</si>
  <si>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</si>
  <si>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</si>
  <si>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</si>
  <si>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</si>
  <si>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</si>
  <si>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</si>
  <si>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</si>
  <si>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</si>
  <si>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</si>
  <si>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</si>
  <si>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</si>
  <si>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</si>
  <si>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</si>
  <si>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</si>
  <si>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</si>
  <si>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</si>
  <si>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</si>
  <si>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</si>
  <si>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</si>
  <si>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</si>
  <si>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</si>
  <si>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</si>
  <si>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</si>
  <si>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</si>
  <si>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</si>
  <si>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</si>
  <si>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</si>
  <si>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</si>
  <si>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</si>
  <si>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</si>
  <si>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</si>
  <si>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</si>
  <si>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</si>
  <si>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</si>
  <si>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</si>
  <si>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</si>
  <si>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</si>
  <si>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</si>
  <si>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</si>
  <si>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</si>
  <si>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</si>
  <si>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</si>
  <si>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</si>
  <si>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</si>
  <si>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</si>
  <si>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</si>
  <si>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</si>
  <si>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</si>
  <si>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</si>
  <si>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</si>
  <si>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</si>
  <si>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</si>
  <si>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</si>
  <si>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</si>
  <si>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</si>
  <si>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</si>
  <si>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</si>
  <si>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</si>
  <si>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</si>
  <si>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</si>
  <si>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</si>
  <si>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</si>
  <si>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</si>
  <si>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</si>
  <si>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</si>
  <si>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</si>
  <si>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</si>
  <si>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</si>
  <si>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</si>
  <si>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</si>
  <si>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</si>
  <si>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</si>
  <si>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</si>
  <si>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</si>
  <si>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</si>
  <si>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</si>
  <si>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</si>
  <si>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</si>
  <si>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</si>
  <si>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</si>
  <si>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</si>
  <si>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</si>
  <si>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</si>
  <si>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</si>
  <si>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</si>
  <si>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</si>
  <si>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</si>
  <si>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</si>
  <si>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</si>
  <si>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</si>
  <si>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</si>
  <si>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</si>
  <si>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</si>
  <si>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</si>
  <si>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</si>
  <si>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</si>
  <si>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</si>
  <si>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</si>
  <si>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</si>
  <si>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</si>
  <si>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</si>
  <si>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</si>
  <si>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</si>
  <si>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</si>
  <si>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</si>
  <si>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</si>
  <si>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</si>
  <si>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</si>
  <si>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</si>
  <si>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</si>
  <si>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</si>
  <si>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</si>
  <si>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</si>
  <si>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</si>
  <si>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</si>
  <si>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</si>
  <si>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</si>
  <si>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</si>
  <si>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</si>
  <si>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</si>
  <si>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</si>
  <si>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</si>
  <si>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</si>
  <si>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</si>
  <si>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</si>
  <si>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</si>
  <si>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</si>
  <si>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</si>
  <si>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</si>
  <si>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</si>
  <si>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</si>
  <si>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</si>
  <si>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</si>
  <si>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</si>
  <si>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</si>
  <si>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</si>
  <si>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</si>
  <si>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</si>
  <si>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</si>
  <si>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</si>
  <si>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</si>
  <si>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</si>
  <si>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</si>
  <si>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</si>
  <si>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</si>
  <si>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</si>
  <si>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</si>
  <si>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</si>
  <si>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</si>
  <si>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</si>
  <si>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</si>
  <si>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</si>
  <si>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</si>
  <si>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</si>
  <si>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</si>
  <si>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</si>
  <si>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</si>
  <si>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</si>
  <si>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</si>
  <si>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</si>
  <si>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</si>
  <si>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</si>
  <si>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</si>
  <si>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</si>
  <si>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</si>
  <si>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</si>
  <si>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</si>
  <si>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</si>
  <si>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</si>
  <si>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</si>
  <si>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</si>
  <si>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</si>
  <si>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</si>
  <si>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</si>
  <si>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</si>
  <si>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</si>
  <si>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</si>
  <si>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</si>
  <si>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</si>
  <si>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</si>
  <si>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</si>
  <si>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</si>
  <si>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</si>
  <si>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</si>
  <si>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</si>
  <si>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</si>
  <si>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</si>
  <si>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</si>
  <si>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</si>
  <si>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</si>
  <si>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</si>
  <si>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</si>
  <si>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</si>
  <si>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</si>
  <si>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</si>
  <si>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</si>
  <si>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</si>
  <si>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</si>
  <si>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</si>
  <si>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</si>
  <si>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</si>
  <si>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</si>
  <si>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</si>
  <si>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</si>
  <si>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</si>
  <si>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</si>
  <si>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</si>
  <si>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</si>
  <si>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</si>
  <si>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</si>
  <si>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</si>
  <si>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</si>
  <si>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</si>
  <si>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</si>
  <si>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</si>
  <si>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</si>
  <si>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</si>
  <si>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</si>
  <si>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</si>
  <si>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</si>
  <si>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</si>
  <si>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</si>
  <si>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</si>
  <si>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</si>
  <si>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</si>
  <si>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</si>
  <si>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</si>
  <si>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</si>
  <si>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</si>
  <si>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</si>
  <si>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</si>
  <si>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</si>
  <si>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</si>
  <si>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</si>
  <si>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</si>
  <si>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</si>
  <si>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</si>
  <si>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</si>
  <si>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</si>
  <si>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</si>
  <si>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</si>
  <si>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</si>
  <si>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</si>
  <si>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</si>
  <si>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</si>
  <si>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</si>
  <si>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</si>
  <si>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</si>
  <si>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</si>
  <si>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</si>
  <si>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</si>
  <si>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</si>
  <si>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</si>
  <si>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</si>
  <si>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</si>
  <si>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</si>
  <si>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</si>
  <si>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</si>
  <si>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</si>
  <si>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</si>
  <si>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</si>
  <si>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</si>
  <si>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</si>
  <si>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</si>
  <si>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</si>
  <si>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</si>
  <si>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</si>
  <si>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</si>
  <si>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</si>
  <si>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</si>
  <si>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</si>
  <si>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</si>
  <si>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</si>
  <si>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</si>
  <si>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</si>
  <si>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</si>
  <si>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</si>
  <si>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</si>
  <si>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</si>
  <si>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</si>
  <si>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</si>
  <si>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</si>
  <si>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</si>
  <si>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</si>
  <si>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</si>
  <si>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</si>
  <si>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</si>
  <si>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</si>
  <si>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</si>
  <si>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</si>
  <si>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</si>
  <si>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</si>
  <si>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</si>
  <si>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</si>
  <si>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</si>
  <si>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</si>
  <si>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</si>
  <si>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</si>
  <si>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</si>
  <si>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</si>
  <si>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</si>
  <si>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</si>
  <si>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</si>
  <si>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</si>
  <si>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</si>
  <si>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</si>
  <si>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</si>
  <si>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</si>
  <si>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</si>
  <si>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</si>
  <si>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</si>
  <si>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</si>
  <si>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</si>
  <si>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</si>
  <si>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</si>
  <si>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</si>
  <si>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</si>
  <si>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</si>
  <si>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</si>
  <si>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</si>
  <si>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</si>
  <si>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</si>
  <si>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</si>
  <si>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</si>
  <si>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</si>
  <si>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</si>
  <si>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</si>
  <si>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</si>
  <si>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</si>
  <si>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</si>
  <si>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</si>
  <si>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</si>
  <si>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</si>
  <si>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</si>
  <si>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</si>
  <si>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</si>
  <si>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</si>
  <si>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</si>
  <si>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</si>
  <si>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</si>
  <si>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</si>
  <si>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</si>
  <si>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</si>
  <si>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</si>
  <si>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</si>
  <si>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</si>
  <si>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</si>
  <si>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</si>
  <si>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</si>
  <si>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</si>
  <si>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</si>
  <si>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</si>
  <si>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</si>
  <si>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</si>
  <si>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</si>
  <si>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</si>
  <si>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</si>
  <si>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</si>
  <si>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</si>
  <si>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</si>
  <si>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</si>
  <si>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</si>
  <si>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</si>
  <si>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</si>
  <si>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</si>
  <si>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</si>
  <si>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</si>
  <si>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</si>
  <si>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</si>
  <si>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</si>
  <si>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</si>
  <si>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</si>
  <si>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</si>
  <si>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</si>
  <si>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</si>
  <si>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</si>
  <si>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</si>
  <si>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</si>
  <si>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</si>
  <si>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</si>
  <si>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</si>
  <si>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</si>
  <si>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</si>
  <si>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</si>
  <si>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</si>
  <si>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</si>
  <si>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</si>
  <si>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</si>
  <si>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</si>
  <si>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</si>
  <si>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</si>
  <si>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</si>
  <si>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</si>
  <si>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</si>
  <si>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</si>
  <si>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</si>
  <si>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</si>
  <si>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</si>
  <si>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</si>
  <si>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</si>
  <si>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</si>
  <si>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</si>
  <si>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</si>
  <si>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</si>
  <si>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</si>
  <si>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</si>
  <si>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</si>
  <si>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</si>
  <si>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</si>
  <si>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</si>
  <si>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</si>
  <si>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</si>
  <si>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</si>
  <si>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</si>
  <si>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</si>
  <si>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</si>
  <si>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</si>
  <si>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</si>
  <si>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</si>
  <si>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</si>
  <si>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</si>
  <si>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</si>
  <si>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</si>
  <si>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</si>
  <si>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</si>
  <si>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</si>
  <si>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</si>
  <si>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</si>
  <si>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</si>
  <si>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</si>
  <si>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</si>
  <si>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</si>
  <si>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</si>
  <si>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</si>
  <si>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</si>
  <si>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</si>
  <si>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</si>
  <si>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</si>
  <si>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</si>
  <si>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</si>
  <si>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</si>
  <si>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</si>
  <si>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</si>
  <si>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</si>
  <si>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</si>
  <si>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</si>
  <si>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</si>
  <si>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</si>
  <si>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</si>
  <si>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</si>
  <si>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</si>
  <si>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</si>
  <si>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</si>
  <si>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</si>
  <si>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</si>
  <si>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</si>
  <si>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</si>
  <si>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</si>
  <si>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</si>
  <si>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</si>
  <si>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</si>
  <si>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</si>
  <si>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</si>
  <si>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</si>
  <si>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</si>
  <si>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</si>
  <si>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</si>
  <si>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</si>
  <si>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</si>
  <si>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</si>
  <si>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</si>
  <si>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</si>
  <si>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</si>
  <si>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</si>
  <si>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</si>
  <si>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</si>
  <si>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</si>
  <si>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</si>
  <si>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</si>
  <si>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</si>
  <si>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</si>
  <si>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</si>
  <si>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</si>
  <si>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</si>
  <si>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</si>
  <si>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</si>
  <si>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</si>
  <si>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</si>
  <si>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</si>
  <si>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</si>
  <si>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</si>
  <si>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</si>
  <si>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</si>
  <si>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</si>
  <si>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</si>
  <si>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</si>
  <si>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</si>
  <si>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</si>
  <si>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</si>
  <si>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</si>
  <si>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</si>
  <si>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</si>
  <si>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</si>
  <si>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</si>
  <si>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</si>
  <si>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</si>
  <si>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</si>
  <si>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</si>
  <si>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</si>
  <si>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</si>
  <si>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</si>
  <si>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</si>
  <si>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</si>
  <si>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</si>
  <si>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</si>
  <si>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</si>
  <si>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</si>
  <si>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</si>
  <si>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</si>
  <si>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</si>
  <si>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</si>
  <si>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</si>
  <si>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</si>
  <si>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</si>
  <si>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</si>
  <si>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</si>
  <si>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</si>
  <si>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</si>
  <si>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</si>
  <si>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</si>
  <si>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</si>
  <si>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</si>
  <si>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</si>
  <si>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</si>
  <si>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</si>
  <si>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</si>
  <si>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</si>
  <si>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</si>
  <si>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</si>
  <si>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</si>
  <si>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</si>
  <si>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</si>
  <si>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</si>
  <si>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</si>
  <si>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</si>
  <si>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</si>
  <si>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</si>
  <si>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</si>
  <si>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</si>
  <si>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</si>
  <si>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</si>
  <si>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</si>
  <si>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</si>
  <si>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</si>
  <si>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</si>
  <si>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</si>
  <si>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</si>
  <si>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</si>
  <si>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</si>
  <si>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</si>
  <si>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</si>
  <si>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</si>
  <si>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</si>
  <si>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</si>
  <si>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</si>
  <si>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</si>
  <si>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</si>
  <si>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</si>
  <si>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</si>
  <si>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</si>
  <si>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</si>
  <si>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</si>
  <si>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</si>
  <si>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</si>
  <si>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</si>
  <si>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</si>
  <si>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</si>
  <si>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</si>
  <si>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</si>
  <si>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</si>
  <si>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</si>
  <si>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</si>
  <si>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</si>
  <si>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</si>
  <si>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</si>
  <si>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</si>
  <si>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</si>
  <si>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</si>
  <si>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</si>
  <si>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</si>
  <si>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</si>
  <si>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</si>
  <si>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</si>
  <si>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</si>
  <si>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</si>
  <si>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</si>
  <si>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</si>
  <si>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</si>
  <si>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</si>
  <si>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</si>
  <si>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</si>
  <si>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</si>
  <si>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</si>
  <si>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</si>
  <si>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</si>
  <si>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</si>
  <si>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</si>
  <si>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</si>
  <si>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</si>
  <si>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</si>
  <si>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</si>
  <si>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</si>
  <si>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</si>
  <si>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</si>
  <si>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</si>
  <si>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</si>
  <si>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</si>
  <si>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</si>
  <si>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</si>
  <si>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</si>
  <si>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</si>
  <si>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</si>
  <si>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</si>
  <si>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</si>
  <si>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</si>
  <si>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</si>
  <si>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</si>
  <si>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</si>
  <si>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</si>
  <si>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</si>
  <si>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</si>
  <si>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</si>
  <si>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</si>
  <si>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</si>
  <si>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</si>
  <si>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</si>
  <si>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</si>
  <si>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</si>
  <si>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</si>
  <si>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</si>
  <si>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</si>
  <si>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</si>
  <si>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</si>
  <si>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</si>
  <si>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</si>
  <si>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</si>
  <si>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</si>
  <si>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</si>
  <si>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</si>
  <si>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</si>
  <si>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</si>
  <si>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</si>
  <si>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</si>
  <si>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</si>
  <si>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</si>
  <si>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</si>
  <si>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</si>
  <si>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</si>
  <si>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</si>
  <si>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</si>
  <si>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</si>
  <si>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</si>
  <si>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</si>
  <si>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</si>
  <si>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</si>
  <si>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</si>
  <si>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</si>
  <si>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</si>
  <si>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</si>
  <si>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</si>
  <si>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</si>
  <si>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</si>
  <si>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</si>
  <si>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</si>
  <si>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</si>
  <si>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</si>
  <si>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</si>
  <si>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</si>
  <si>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</si>
  <si>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</si>
  <si>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</si>
  <si>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</si>
  <si>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</si>
  <si>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</si>
  <si>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</si>
  <si>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</si>
  <si>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</si>
  <si>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</si>
  <si>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</si>
  <si>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</si>
  <si>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</si>
  <si>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</si>
  <si>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</si>
  <si>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</si>
  <si>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</si>
  <si>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</si>
  <si>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</si>
  <si>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</si>
  <si>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</si>
  <si>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</si>
  <si>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</si>
  <si>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</si>
  <si>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</si>
  <si>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</si>
  <si>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</si>
  <si>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</si>
  <si>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</si>
  <si>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</si>
  <si>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</si>
  <si>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</si>
  <si>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</si>
  <si>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</si>
  <si>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</si>
  <si>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</si>
  <si>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</si>
  <si>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</si>
  <si>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</si>
  <si>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</si>
  <si>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</si>
  <si>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</si>
  <si>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</si>
  <si>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</si>
  <si>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</si>
  <si>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</si>
  <si>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</si>
  <si>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</si>
  <si>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</si>
  <si>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</si>
  <si>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</si>
  <si>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</si>
  <si>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</si>
  <si>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</si>
  <si>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</si>
  <si>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</si>
  <si>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</si>
  <si>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</si>
  <si>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</si>
  <si>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</si>
  <si>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</si>
  <si>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</si>
  <si>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</si>
  <si>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</si>
  <si>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</si>
  <si>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</si>
  <si>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</si>
  <si>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</si>
  <si>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</si>
  <si>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</si>
  <si>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</si>
  <si>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</si>
  <si>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</si>
  <si>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</si>
  <si>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</si>
  <si>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</si>
  <si>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</si>
  <si>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</si>
  <si>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</si>
  <si>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</si>
  <si>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</si>
  <si>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</si>
  <si>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</si>
  <si>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</si>
  <si>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</si>
  <si>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</si>
  <si>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</si>
  <si>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</si>
  <si>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</si>
  <si>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</si>
  <si>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</si>
  <si>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</si>
  <si>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</si>
  <si>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</si>
  <si>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</si>
  <si>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</si>
  <si>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</si>
  <si>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</si>
  <si>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</si>
  <si>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</si>
  <si>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</si>
  <si>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</si>
  <si>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</si>
  <si>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</si>
  <si>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</si>
  <si>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</si>
  <si>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</si>
  <si>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</si>
  <si>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</si>
  <si>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</si>
  <si>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</si>
  <si>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</si>
  <si>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</si>
  <si>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</si>
  <si>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</si>
  <si>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</si>
  <si>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</si>
  <si>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</si>
  <si>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</si>
  <si>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</si>
  <si>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</si>
  <si>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</si>
  <si>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</si>
  <si>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</si>
  <si>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</si>
  <si>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</si>
  <si>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</si>
  <si>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</si>
  <si>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</si>
  <si>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</si>
  <si>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</si>
  <si>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</si>
  <si>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</si>
  <si>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</si>
  <si>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</si>
  <si>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</si>
  <si>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</si>
  <si>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</si>
  <si>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</si>
  <si>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</si>
  <si>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</si>
  <si>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</si>
  <si>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</si>
  <si>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</si>
  <si>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</si>
  <si>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</si>
  <si>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</si>
  <si>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</si>
  <si>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</si>
  <si>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</si>
  <si>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</si>
  <si>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</si>
  <si>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</si>
  <si>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</si>
  <si>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</si>
  <si>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</si>
  <si>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</si>
  <si>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</si>
  <si>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</si>
  <si>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</si>
  <si>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</si>
  <si>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</si>
  <si>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</si>
  <si>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</si>
  <si>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</si>
  <si>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</si>
  <si>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</si>
  <si>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</si>
  <si>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</si>
  <si>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</si>
  <si>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</si>
  <si>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</si>
  <si>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</si>
  <si>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</si>
  <si>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</si>
  <si>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</si>
  <si>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</si>
  <si>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</si>
  <si>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</si>
  <si>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</si>
  <si>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</si>
  <si>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</si>
  <si>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</si>
  <si>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</si>
  <si>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</si>
  <si>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</si>
  <si>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</si>
  <si>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</si>
  <si>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</si>
  <si>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</si>
  <si>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</si>
  <si>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</si>
  <si>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</si>
  <si>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</si>
  <si>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</si>
  <si>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</si>
  <si>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</si>
  <si>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</si>
  <si>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</si>
  <si>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</si>
  <si>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</si>
  <si>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</si>
  <si>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</si>
  <si>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</si>
  <si>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</si>
  <si>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</si>
  <si>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</si>
  <si>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</si>
  <si>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</si>
  <si>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</si>
  <si>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</si>
  <si>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</si>
  <si>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</si>
  <si>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</si>
  <si>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</si>
  <si>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</si>
  <si>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</si>
  <si>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</si>
  <si>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</si>
  <si>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</si>
  <si>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</si>
  <si>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</si>
  <si>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</si>
  <si>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</si>
  <si>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</si>
  <si>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</si>
  <si>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</si>
  <si>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</si>
  <si>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</si>
  <si>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</si>
  <si>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</si>
  <si>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</si>
  <si>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</si>
  <si>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</si>
  <si>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</si>
  <si>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</si>
  <si>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</si>
  <si>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</si>
  <si>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</si>
  <si>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</si>
  <si>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</si>
  <si>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</si>
  <si>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</si>
  <si>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</si>
  <si>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</si>
  <si>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</si>
  <si>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</si>
  <si>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</si>
  <si>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</si>
  <si>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</si>
  <si>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</si>
  <si>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</si>
  <si>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</si>
  <si>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</si>
  <si>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</si>
  <si>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</si>
  <si>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</si>
  <si>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</si>
  <si>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</si>
  <si>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</si>
  <si>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</si>
  <si>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</si>
  <si>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</si>
  <si>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</si>
  <si>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</si>
  <si>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</si>
  <si>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</si>
  <si>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</si>
  <si>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</si>
  <si>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</si>
  <si>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</si>
  <si>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</si>
  <si>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</si>
  <si>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</si>
  <si>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</si>
  <si>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</si>
  <si>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</si>
  <si>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</si>
  <si>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</si>
  <si>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</si>
  <si>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</si>
  <si>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</si>
  <si>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</si>
  <si>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</si>
  <si>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</si>
  <si>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</si>
  <si>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</si>
  <si>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</si>
  <si>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</si>
  <si>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</si>
  <si>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</si>
  <si>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</si>
  <si>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</si>
  <si>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</si>
  <si>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</si>
  <si>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</si>
  <si>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</si>
  <si>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</si>
  <si>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</si>
  <si>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</si>
  <si>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</si>
  <si>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</si>
  <si>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</si>
  <si>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</si>
  <si>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</si>
  <si>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</si>
  <si>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</si>
  <si>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</si>
  <si>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</si>
  <si>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</si>
  <si>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</si>
  <si>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</si>
  <si>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</si>
  <si>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</si>
  <si>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</si>
  <si>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</si>
  <si>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</si>
  <si>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</si>
  <si>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</si>
  <si>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</si>
  <si>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</si>
  <si>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</si>
  <si>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</si>
  <si>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</si>
  <si>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</si>
  <si>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</si>
  <si>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</si>
  <si>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</si>
  <si>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</si>
  <si>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</si>
  <si>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</si>
  <si>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</si>
  <si>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</si>
  <si>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</si>
  <si>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</si>
  <si>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</si>
  <si>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</si>
  <si>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</si>
  <si>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</si>
  <si>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</si>
  <si>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</si>
  <si>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</si>
  <si>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</si>
  <si>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</si>
  <si>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</si>
  <si>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</si>
  <si>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</si>
  <si>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</si>
  <si>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</si>
  <si>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</si>
  <si>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</si>
  <si>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</si>
  <si>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</si>
  <si>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</si>
  <si>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</si>
  <si>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</si>
  <si>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</si>
  <si>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</si>
  <si>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</si>
  <si>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</si>
  <si>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</si>
  <si>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</si>
  <si>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</si>
  <si>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</si>
  <si>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</si>
  <si>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</si>
  <si>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</si>
  <si>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</si>
  <si>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</si>
  <si>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</si>
  <si>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</si>
  <si>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</si>
  <si>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</si>
  <si>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</si>
  <si>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</si>
  <si>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</si>
  <si>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</si>
  <si>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</si>
  <si>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</si>
  <si>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</si>
  <si>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</si>
  <si>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</si>
  <si>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</si>
  <si>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</si>
  <si>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</si>
  <si>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</si>
  <si>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</si>
  <si>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</si>
  <si>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</si>
  <si>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</si>
  <si>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</si>
  <si>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</si>
  <si>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</si>
  <si>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</si>
  <si>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</si>
  <si>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</si>
  <si>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</si>
  <si>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</si>
  <si>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</si>
  <si>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</si>
  <si>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</si>
  <si>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</si>
  <si>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</si>
  <si>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</si>
  <si>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</si>
  <si>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</si>
  <si>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</si>
  <si>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</si>
  <si>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</si>
  <si>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</si>
  <si>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</si>
  <si>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</si>
  <si>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</si>
  <si>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</si>
  <si>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</si>
  <si>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</si>
  <si>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</si>
  <si>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</si>
  <si>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</si>
  <si>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</si>
  <si>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</si>
  <si>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</si>
  <si>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</si>
  <si>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</si>
  <si>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</si>
  <si>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</si>
  <si>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</si>
  <si>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</si>
  <si>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</si>
  <si>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</si>
  <si>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</si>
  <si>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</si>
  <si>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</si>
  <si>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</si>
  <si>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</si>
  <si>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</si>
  <si>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</si>
  <si>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</si>
  <si>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</si>
  <si>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</si>
  <si>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</si>
  <si>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</si>
  <si>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</si>
  <si>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</si>
  <si>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</si>
  <si>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</si>
  <si>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</si>
  <si>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</si>
  <si>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</si>
  <si>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</si>
  <si>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</si>
  <si>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</si>
  <si>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</si>
  <si>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</si>
  <si>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</si>
  <si>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</si>
  <si>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</si>
  <si>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</si>
  <si>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</si>
  <si>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</si>
  <si>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</si>
  <si>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</si>
  <si>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</si>
  <si>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</si>
  <si>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</si>
  <si>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</si>
  <si>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</si>
  <si>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</si>
  <si>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</si>
  <si>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</si>
  <si>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</si>
  <si>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</si>
  <si>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</si>
  <si>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</si>
  <si>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</si>
  <si>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</si>
  <si>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</si>
  <si>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</si>
  <si>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</si>
  <si>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</si>
  <si>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</si>
  <si>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</si>
  <si>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</si>
  <si>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</si>
  <si>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</si>
  <si>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</si>
  <si>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</si>
  <si>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</si>
  <si>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</si>
  <si>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</si>
  <si>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</si>
  <si>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</si>
  <si>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</si>
  <si>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</si>
  <si>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</si>
  <si>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</si>
  <si>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</si>
  <si>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</si>
  <si>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</si>
  <si>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</si>
  <si>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</si>
  <si>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</si>
  <si>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</si>
  <si>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</si>
  <si>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</si>
  <si>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</si>
  <si>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</si>
  <si>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</si>
  <si>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</si>
  <si>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</si>
  <si>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</si>
  <si>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</si>
  <si>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</si>
  <si>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</si>
  <si>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</si>
  <si>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</si>
  <si>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</si>
  <si>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</si>
  <si>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</si>
  <si>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</si>
  <si>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</si>
  <si>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</si>
  <si>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</si>
  <si>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</si>
  <si>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</si>
  <si>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</si>
  <si>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</si>
  <si>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</si>
  <si>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</si>
  <si>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</si>
  <si>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</si>
  <si>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</si>
  <si>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</si>
  <si>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</si>
  <si>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</si>
  <si>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</si>
  <si>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</si>
  <si>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</si>
  <si>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</si>
  <si>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</si>
  <si>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</si>
  <si>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</si>
  <si>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</si>
  <si>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</si>
  <si>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</si>
  <si>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</si>
  <si>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</si>
  <si>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</si>
  <si>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</si>
  <si>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</si>
  <si>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</si>
  <si>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</si>
  <si>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</si>
  <si>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</si>
  <si>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</si>
  <si>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</si>
  <si>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</si>
  <si>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</si>
  <si>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</si>
  <si>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</si>
  <si>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</si>
  <si>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</si>
  <si>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</si>
  <si>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</si>
  <si>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</si>
  <si>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</si>
  <si>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</si>
  <si>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</si>
  <si>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</si>
  <si>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</si>
  <si>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</si>
  <si>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</si>
  <si>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</si>
  <si>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</si>
  <si>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</si>
  <si>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</si>
  <si>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</si>
  <si>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</si>
  <si>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</si>
  <si>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</si>
  <si>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</si>
  <si>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</si>
  <si>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</si>
  <si>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</si>
  <si>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</si>
  <si>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</si>
  <si>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</si>
  <si>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</si>
  <si>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</si>
  <si>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</si>
  <si>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</si>
  <si>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</si>
  <si>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</si>
  <si>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</si>
  <si>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</si>
  <si>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</si>
  <si>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</si>
  <si>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</si>
  <si>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</si>
  <si>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</si>
  <si>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</si>
  <si>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</si>
  <si>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</si>
  <si>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</si>
  <si>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</si>
  <si>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</si>
  <si>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</si>
  <si>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</si>
  <si>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</si>
  <si>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</si>
  <si>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</si>
  <si>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</si>
  <si>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</si>
  <si>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</si>
  <si>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</si>
  <si>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</si>
  <si>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</si>
  <si>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</si>
  <si>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</si>
  <si>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</si>
  <si>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</si>
  <si>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</si>
  <si>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</si>
  <si>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</si>
  <si>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</si>
  <si>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</si>
  <si>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</si>
  <si>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</si>
  <si>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</si>
  <si>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</si>
  <si>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</si>
  <si>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</si>
  <si>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</si>
  <si>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</si>
  <si>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</si>
  <si>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</si>
  <si>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</si>
  <si>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</si>
  <si>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</si>
  <si>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</si>
  <si>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</si>
  <si>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</si>
  <si>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</si>
  <si>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</si>
  <si>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</si>
  <si>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</si>
  <si>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</si>
  <si>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</si>
  <si>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</si>
  <si>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</si>
  <si>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</si>
  <si>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</si>
  <si>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</si>
  <si>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</si>
  <si>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</si>
  <si>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</si>
  <si>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</si>
  <si>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</si>
  <si>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</si>
  <si>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</si>
  <si>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</si>
  <si>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</si>
  <si>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</si>
  <si>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</si>
  <si>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</si>
  <si>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</si>
  <si>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</si>
  <si>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</si>
  <si>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</si>
  <si>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</si>
  <si>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</si>
  <si>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</si>
  <si>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</si>
  <si>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</si>
  <si>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</si>
  <si>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</si>
  <si>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</si>
  <si>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</si>
  <si>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</si>
  <si>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</si>
  <si>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</si>
  <si>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</si>
  <si>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</si>
  <si>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</si>
  <si>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</si>
  <si>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</si>
  <si>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</si>
  <si>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</si>
  <si>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</si>
  <si>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</si>
  <si>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</si>
  <si>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</si>
  <si>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</si>
  <si>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</si>
  <si>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</si>
  <si>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</si>
  <si>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</si>
  <si>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</si>
  <si>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</si>
  <si>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</si>
  <si>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</si>
  <si>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</si>
  <si>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</si>
  <si>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</si>
  <si>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</si>
  <si>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</si>
  <si>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</si>
  <si>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</si>
  <si>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</si>
  <si>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</si>
  <si>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</si>
  <si>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</si>
  <si>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</si>
  <si>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</si>
  <si>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</si>
  <si>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</si>
  <si>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</si>
  <si>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</si>
  <si>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</si>
  <si>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</si>
  <si>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</si>
  <si>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</si>
  <si>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</si>
  <si>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</si>
  <si>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</si>
  <si>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</si>
  <si>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</si>
  <si>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</si>
  <si>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</si>
  <si>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</si>
  <si>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</si>
  <si>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</si>
  <si>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</si>
  <si>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</si>
  <si>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</si>
  <si>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</si>
  <si>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</si>
  <si>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</si>
  <si>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</si>
  <si>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</si>
  <si>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</si>
  <si>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</si>
  <si>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</si>
  <si>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</si>
  <si>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</si>
  <si>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</si>
  <si>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</si>
  <si>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</si>
  <si>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</si>
  <si>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</si>
  <si>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</si>
  <si>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</si>
  <si>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</si>
  <si>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</si>
  <si>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</si>
  <si>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</si>
  <si>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</si>
  <si>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</si>
  <si>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</si>
  <si>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</si>
  <si>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</si>
  <si>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</si>
  <si>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</si>
  <si>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</si>
  <si>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</si>
  <si>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</si>
  <si>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</si>
  <si>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</si>
  <si>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</si>
  <si>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</si>
  <si>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</si>
  <si>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</si>
  <si>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</si>
  <si>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</si>
  <si>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</si>
  <si>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</si>
  <si>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</si>
  <si>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</si>
  <si>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</si>
  <si>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</si>
  <si>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</si>
  <si>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</si>
  <si>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</si>
  <si>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</si>
  <si>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</si>
  <si>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</si>
  <si>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</si>
  <si>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</si>
  <si>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</si>
  <si>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</si>
  <si>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</si>
  <si>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</si>
  <si>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</si>
  <si>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</si>
  <si>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</si>
  <si>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</si>
  <si>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</si>
  <si>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</si>
  <si>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</si>
  <si>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</si>
  <si>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</si>
  <si>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</si>
  <si>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</si>
  <si>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</si>
  <si>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</si>
  <si>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</si>
  <si>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</si>
  <si>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</si>
  <si>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</si>
  <si>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</si>
  <si>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</si>
  <si>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</si>
  <si>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</si>
  <si>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</si>
  <si>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</si>
  <si>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</si>
  <si>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</si>
  <si>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</si>
  <si>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</si>
  <si>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</si>
  <si>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</si>
  <si>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</si>
  <si>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</si>
  <si>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</si>
  <si>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</si>
  <si>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</si>
  <si>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</si>
  <si>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</si>
  <si>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</si>
  <si>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</si>
  <si>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</si>
  <si>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</si>
  <si>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</si>
  <si>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</si>
  <si>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</si>
  <si>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</si>
  <si>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</si>
  <si>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</si>
  <si>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</si>
  <si>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</si>
  <si>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</si>
  <si>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</si>
  <si>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</si>
  <si>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</si>
  <si>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</si>
  <si>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</si>
  <si>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</si>
  <si>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</si>
  <si>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</si>
  <si>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</si>
  <si>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</si>
  <si>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</si>
  <si>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</si>
  <si>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</si>
  <si>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</si>
  <si>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</si>
  <si>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</si>
  <si>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</si>
  <si>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</si>
  <si>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</si>
  <si>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</si>
  <si>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</si>
  <si>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</si>
  <si>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</si>
  <si>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</si>
  <si>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</si>
  <si>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</si>
  <si>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</si>
  <si>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</si>
  <si>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</si>
  <si>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</si>
  <si>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</si>
  <si>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</si>
  <si>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</si>
  <si>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</si>
  <si>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</si>
  <si>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</si>
  <si>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</si>
  <si>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</si>
  <si>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</si>
  <si>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</si>
  <si>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</si>
  <si>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</si>
  <si>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</si>
  <si>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</si>
  <si>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</si>
  <si>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</si>
  <si>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</si>
  <si>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</si>
  <si>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</si>
  <si>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</si>
  <si>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</si>
  <si>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</si>
  <si>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</si>
  <si>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</si>
  <si>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</si>
  <si>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</si>
  <si>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</si>
  <si>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</si>
  <si>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</si>
  <si>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</si>
  <si>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</si>
  <si>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</si>
  <si>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</si>
  <si>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</si>
  <si>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</si>
  <si>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</si>
  <si>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</si>
  <si>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</si>
  <si>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</si>
  <si>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</si>
  <si>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</si>
  <si>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</si>
  <si>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</si>
  <si>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</si>
  <si>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</si>
  <si>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</si>
  <si>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</si>
  <si>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</si>
  <si>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</si>
  <si>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</si>
  <si>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</si>
  <si>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</si>
  <si>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</si>
  <si>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</si>
  <si>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</si>
  <si>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</si>
  <si>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</si>
  <si>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</si>
  <si>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</si>
  <si>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</si>
  <si>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</si>
  <si>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</si>
  <si>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</si>
  <si>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</si>
  <si>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</si>
  <si>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</si>
  <si>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</si>
  <si>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</si>
  <si>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</si>
  <si>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</si>
  <si>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</si>
  <si>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</si>
  <si>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</si>
  <si>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</si>
  <si>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</si>
  <si>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</si>
  <si>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</si>
  <si>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</si>
  <si>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</si>
  <si>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</si>
  <si>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</si>
  <si>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</si>
  <si>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</si>
  <si>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</si>
  <si>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</si>
  <si>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</si>
  <si>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</si>
  <si>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</si>
  <si>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</si>
  <si>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</si>
  <si>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</si>
  <si>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</si>
  <si>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</si>
  <si>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</si>
  <si>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</si>
  <si>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</si>
  <si>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</si>
  <si>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</si>
  <si>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</si>
  <si>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</si>
  <si>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</si>
  <si>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</si>
  <si>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</si>
  <si>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</si>
  <si>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</si>
  <si>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</si>
  <si>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</si>
  <si>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</si>
  <si>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</si>
  <si>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</si>
  <si>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</si>
  <si>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</si>
  <si>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</si>
  <si>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</si>
  <si>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</si>
  <si>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</si>
  <si>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</si>
  <si>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</si>
  <si>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</si>
  <si>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</si>
  <si>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</si>
  <si>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</si>
  <si>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</si>
  <si>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</si>
  <si>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</si>
  <si>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</si>
  <si>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</si>
  <si>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</si>
  <si>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</si>
  <si>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</si>
  <si>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</si>
  <si>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</si>
  <si>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</si>
  <si>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</si>
  <si>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</si>
  <si>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</si>
  <si>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</si>
  <si>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</si>
  <si>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</si>
  <si>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</si>
  <si>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</si>
  <si>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</si>
  <si>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</si>
  <si>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</si>
  <si>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</si>
  <si>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</si>
  <si>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</si>
  <si>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</si>
  <si>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</si>
  <si>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</si>
  <si>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</si>
  <si>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</si>
  <si>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</si>
  <si>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</si>
  <si>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</si>
  <si>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</si>
  <si>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</si>
  <si>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</si>
  <si>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</si>
  <si>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</si>
  <si>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</si>
  <si>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</si>
  <si>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</si>
  <si>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</si>
  <si>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</si>
  <si>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</si>
  <si>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</si>
  <si>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</si>
  <si>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</si>
  <si>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</si>
  <si>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</si>
  <si>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</si>
  <si>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</si>
  <si>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</si>
  <si>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</si>
  <si>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</si>
  <si>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</si>
  <si>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</si>
  <si>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</si>
  <si>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</si>
  <si>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</si>
  <si>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</si>
  <si>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</si>
  <si>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</si>
  <si>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</si>
  <si>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</si>
  <si>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</si>
  <si>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</si>
  <si>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</si>
  <si>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</si>
  <si>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</si>
  <si>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</si>
  <si>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</si>
  <si>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</si>
  <si>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</si>
  <si>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</si>
  <si>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</si>
  <si>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</si>
  <si>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</si>
  <si>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</si>
  <si>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</si>
  <si>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</si>
  <si>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</si>
  <si>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</si>
  <si>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</si>
  <si>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</si>
  <si>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</si>
  <si>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</si>
  <si>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</si>
  <si>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</si>
  <si>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</si>
  <si>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</si>
  <si>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</si>
  <si>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</si>
  <si>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</si>
  <si>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</si>
  <si>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</si>
  <si>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</si>
  <si>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</si>
  <si>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</si>
  <si>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</si>
  <si>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</si>
  <si>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</si>
  <si>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</si>
  <si>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</si>
  <si>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</si>
  <si>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</si>
  <si>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</si>
  <si>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</si>
  <si>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</si>
  <si>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</si>
  <si>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</si>
  <si>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</si>
  <si>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</si>
  <si>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</si>
  <si>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</si>
  <si>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</si>
  <si>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</si>
  <si>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</si>
  <si>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</si>
  <si>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</si>
  <si>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</si>
  <si>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</si>
  <si>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</si>
  <si>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</si>
  <si>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</si>
  <si>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</si>
  <si>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</si>
  <si>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</si>
  <si>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</si>
  <si>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</si>
  <si>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</si>
  <si>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</si>
  <si>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</si>
  <si>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</si>
  <si>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</si>
  <si>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</si>
  <si>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</si>
  <si>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</si>
  <si>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</si>
  <si>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</si>
  <si>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</si>
  <si>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</si>
  <si>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</si>
  <si>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</si>
  <si>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</si>
  <si>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</si>
  <si>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</si>
  <si>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</si>
  <si>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</si>
  <si>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</si>
  <si>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</si>
  <si>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</si>
  <si>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</si>
  <si>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</si>
  <si>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</si>
  <si>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</si>
  <si>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</si>
  <si>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</si>
  <si>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</si>
  <si>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</si>
  <si>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</si>
  <si>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</si>
  <si>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</si>
  <si>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</si>
  <si>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</si>
  <si>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</si>
  <si>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</si>
  <si>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</si>
  <si>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</si>
  <si>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</si>
  <si>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</si>
  <si>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</si>
  <si>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</si>
  <si>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</si>
  <si>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</si>
  <si>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</si>
  <si>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</si>
  <si>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</si>
  <si>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</si>
  <si>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</si>
  <si>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</si>
  <si>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</si>
  <si>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</si>
  <si>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</si>
  <si>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</si>
  <si>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</si>
  <si>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</si>
  <si>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</si>
  <si>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</si>
  <si>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</si>
  <si>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</si>
  <si>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</si>
  <si>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</si>
  <si>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</si>
  <si>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</si>
  <si>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</si>
  <si>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</si>
  <si>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</si>
  <si>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</si>
  <si>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</si>
  <si>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</si>
  <si>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</si>
  <si>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</si>
  <si>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</si>
  <si>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</si>
  <si>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</si>
  <si>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</si>
  <si>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</si>
  <si>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</si>
  <si>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</si>
  <si>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</si>
  <si>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</si>
  <si>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</si>
  <si>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</si>
  <si>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</si>
  <si>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</si>
  <si>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</si>
  <si>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</si>
  <si>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</si>
  <si>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</si>
  <si>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</si>
  <si>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</si>
  <si>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</si>
  <si>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</si>
  <si>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</si>
  <si>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</si>
  <si>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</si>
  <si>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</si>
  <si>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</si>
  <si>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</si>
  <si>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</si>
  <si>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</si>
  <si>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</si>
  <si>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</si>
  <si>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</si>
  <si>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</si>
  <si>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</si>
  <si>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</si>
  <si>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</si>
  <si>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</si>
  <si>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</si>
  <si>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</si>
  <si>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</si>
  <si>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</si>
  <si>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</si>
  <si>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</si>
  <si>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</si>
  <si>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</si>
  <si>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</si>
  <si>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</si>
  <si>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</si>
  <si>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</si>
  <si>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</si>
  <si>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</si>
  <si>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</si>
  <si>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</si>
  <si>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</si>
  <si>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</si>
  <si>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</si>
  <si>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</si>
  <si>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</si>
  <si>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</si>
  <si>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</si>
  <si>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</si>
  <si>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</si>
  <si>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</si>
  <si>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</si>
  <si>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</si>
  <si>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</si>
  <si>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</si>
  <si>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</si>
  <si>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</si>
  <si>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</si>
  <si>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</si>
  <si>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</si>
  <si>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</si>
  <si>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</si>
  <si>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</si>
  <si>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</si>
  <si>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</si>
  <si>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</si>
  <si>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</si>
  <si>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</si>
  <si>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</si>
  <si>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</si>
  <si>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</si>
  <si>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</si>
  <si>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</si>
  <si>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</si>
  <si>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</si>
  <si>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</si>
  <si>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</si>
  <si>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</si>
  <si>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</si>
  <si>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</si>
  <si>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</si>
  <si>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</si>
  <si>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</si>
  <si>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</si>
  <si>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</si>
  <si>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</si>
  <si>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</si>
  <si>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</si>
  <si>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</si>
  <si>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</si>
  <si>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</si>
  <si>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</si>
  <si>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</si>
  <si>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</si>
  <si>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</si>
  <si>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</si>
  <si>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</si>
  <si>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</si>
  <si>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</si>
  <si>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</si>
  <si>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</si>
  <si>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</si>
  <si>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</si>
  <si>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</si>
  <si>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</si>
  <si>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</si>
  <si>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</si>
  <si>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</si>
  <si>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</si>
  <si>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</si>
  <si>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</si>
  <si>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</si>
  <si>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</si>
  <si>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</si>
  <si>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</si>
  <si>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</si>
  <si>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</si>
  <si>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</si>
  <si>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</si>
  <si>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</si>
  <si>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</si>
  <si>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</si>
  <si>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</si>
  <si>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</si>
  <si>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</si>
  <si>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</si>
  <si>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</si>
  <si>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</si>
  <si>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</si>
  <si>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</si>
  <si>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</si>
  <si>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</si>
  <si>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</si>
  <si>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</si>
  <si>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</si>
  <si>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</si>
  <si>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</si>
  <si>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</si>
  <si>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</si>
  <si>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</si>
  <si>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</si>
  <si>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</si>
  <si>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</si>
  <si>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</si>
  <si>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</si>
  <si>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</si>
  <si>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</si>
  <si>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</si>
  <si>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</si>
  <si>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</si>
  <si>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</si>
  <si>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</si>
  <si>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</si>
  <si>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</si>
  <si>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</si>
  <si>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</si>
  <si>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</si>
  <si>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</si>
  <si>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</si>
  <si>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</si>
  <si>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</si>
  <si>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</si>
  <si>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</si>
  <si>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</si>
  <si>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</si>
  <si>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</si>
  <si>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</si>
  <si>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</si>
  <si>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</si>
  <si>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</si>
  <si>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</si>
  <si>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</si>
  <si>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</si>
  <si>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</si>
  <si>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</si>
  <si>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</si>
  <si>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</si>
  <si>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</si>
  <si>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</si>
  <si>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</si>
  <si>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</si>
  <si>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</si>
  <si>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</si>
  <si>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</si>
  <si>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</si>
  <si>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</si>
  <si>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</si>
  <si>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</si>
  <si>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</si>
  <si>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</si>
  <si>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</si>
  <si>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</si>
  <si>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</si>
  <si>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</si>
  <si>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</si>
  <si>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</si>
  <si>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</si>
  <si>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</si>
  <si>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</si>
  <si>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</si>
  <si>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</si>
  <si>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</si>
  <si>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</si>
  <si>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</si>
  <si>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</si>
  <si>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</si>
  <si>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</si>
  <si>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</si>
  <si>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</si>
  <si>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</si>
  <si>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</si>
  <si>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</si>
  <si>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</si>
  <si>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</si>
  <si>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</si>
  <si>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</si>
  <si>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</si>
  <si>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</si>
  <si>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</si>
  <si>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</si>
  <si>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</si>
  <si>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</si>
  <si>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</si>
  <si>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</si>
  <si>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</si>
  <si>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</si>
  <si>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</si>
  <si>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</si>
  <si>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</si>
  <si>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</si>
  <si>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</si>
  <si>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</si>
  <si>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</si>
  <si>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</si>
  <si>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</si>
  <si>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</si>
  <si>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</si>
  <si>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</si>
  <si>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</si>
  <si>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</si>
  <si>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</si>
  <si>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</si>
  <si>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</si>
  <si>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</si>
  <si>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</si>
  <si>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</si>
  <si>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</si>
  <si>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</si>
  <si>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</si>
  <si>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</si>
  <si>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</si>
  <si>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</si>
  <si>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</si>
  <si>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</si>
  <si>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</si>
  <si>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</si>
  <si>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</si>
  <si>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</si>
  <si>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</si>
  <si>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</si>
  <si>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</si>
  <si>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</si>
  <si>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</si>
  <si>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</si>
  <si>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</si>
  <si>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</si>
  <si>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</si>
  <si>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</si>
  <si>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</si>
  <si>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</si>
  <si>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</si>
  <si>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</si>
  <si>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</si>
  <si>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</si>
  <si>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</si>
  <si>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</si>
  <si>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</si>
  <si>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</si>
  <si>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</si>
  <si>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</si>
  <si>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</si>
  <si>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</si>
  <si>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</si>
  <si>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</si>
  <si>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</si>
  <si>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</si>
  <si>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</si>
  <si>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</si>
  <si>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</si>
  <si>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</si>
  <si>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</si>
  <si>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</si>
  <si>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</si>
  <si>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</si>
  <si>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</si>
  <si>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</si>
  <si>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</si>
  <si>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</si>
  <si>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</si>
  <si>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</si>
  <si>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</si>
  <si>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</si>
  <si>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</si>
  <si>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</si>
  <si>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</si>
  <si>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</si>
  <si>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</si>
  <si>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</si>
  <si>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</si>
  <si>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</si>
  <si>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</si>
  <si>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</si>
  <si>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</si>
  <si>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</si>
  <si>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</si>
  <si>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</si>
  <si>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</si>
  <si>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</si>
  <si>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</si>
  <si>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</si>
  <si>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</si>
  <si>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</si>
  <si>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</si>
  <si>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</si>
  <si>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</si>
  <si>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</si>
  <si>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</si>
  <si>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</si>
  <si>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</si>
  <si>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</si>
  <si>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</si>
  <si>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</si>
  <si>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</si>
  <si>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</si>
  <si>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</si>
  <si>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</si>
  <si>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</si>
  <si>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</si>
  <si>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</si>
  <si>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</si>
  <si>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</si>
  <si>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</si>
  <si>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</si>
  <si>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</si>
  <si>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</si>
  <si>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</si>
  <si>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</si>
  <si>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</si>
  <si>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</si>
  <si>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</si>
  <si>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</si>
  <si>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</si>
  <si>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</si>
  <si>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</si>
  <si>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</si>
  <si>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</si>
  <si>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</si>
  <si>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</si>
  <si>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</si>
  <si>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</si>
  <si>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</si>
  <si>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</si>
  <si>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</si>
  <si>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</si>
  <si>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</si>
  <si>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</si>
  <si>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</si>
  <si>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</si>
  <si>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</si>
  <si>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</si>
  <si>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</si>
  <si>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</si>
  <si>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</si>
  <si>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</si>
  <si>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</si>
  <si>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</si>
  <si>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</si>
  <si>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</si>
  <si>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</si>
  <si>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</si>
  <si>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</si>
  <si>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</si>
  <si>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</si>
  <si>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</si>
  <si>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</si>
  <si>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</si>
  <si>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</si>
  <si>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</si>
  <si>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</si>
  <si>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</si>
  <si>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</si>
  <si>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</si>
  <si>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</si>
  <si>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</si>
  <si>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</si>
  <si>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</si>
  <si>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</si>
  <si>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</si>
  <si>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</si>
  <si>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</si>
  <si>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</si>
  <si>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</si>
  <si>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</si>
  <si>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</si>
  <si>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</si>
  <si>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</si>
  <si>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</si>
  <si>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</si>
  <si>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</si>
  <si>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</si>
  <si>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</si>
  <si>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</si>
  <si>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</si>
  <si>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</si>
  <si>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</si>
  <si>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</si>
  <si>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</si>
  <si>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</si>
  <si>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</si>
  <si>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</si>
  <si>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</si>
  <si>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</si>
  <si>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</si>
  <si>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</si>
  <si>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</si>
  <si>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</si>
  <si>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</si>
  <si>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</si>
  <si>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</si>
  <si>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</si>
  <si>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</si>
  <si>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</si>
  <si>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</si>
  <si>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</si>
  <si>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</si>
  <si>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</si>
  <si>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</si>
  <si>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</si>
  <si>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</si>
  <si>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</si>
  <si>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</si>
  <si>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</si>
  <si>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</si>
  <si>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</si>
  <si>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</si>
  <si>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</si>
  <si>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</si>
  <si>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</si>
  <si>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</si>
  <si>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</si>
  <si>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</si>
  <si>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</si>
  <si>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</si>
  <si>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</si>
  <si>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</si>
  <si>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</si>
  <si>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</si>
  <si>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</si>
  <si>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</si>
  <si>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</si>
  <si>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</si>
  <si>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</si>
  <si>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</si>
  <si>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</si>
  <si>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</si>
  <si>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</si>
  <si>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</si>
  <si>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</si>
  <si>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</si>
  <si>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</si>
  <si>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</si>
  <si>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</si>
  <si>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</si>
  <si>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</si>
  <si>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</si>
  <si>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</si>
  <si>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</si>
  <si>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</si>
  <si>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</si>
  <si>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</si>
  <si>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</si>
  <si>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</si>
  <si>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</si>
  <si>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</si>
  <si>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</si>
  <si>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</si>
  <si>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</si>
  <si>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</si>
  <si>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</si>
  <si>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</si>
  <si>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</si>
  <si>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</si>
  <si>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</si>
  <si>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</si>
  <si>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</si>
  <si>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</si>
  <si>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</si>
  <si>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</si>
  <si>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</si>
  <si>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</si>
  <si>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</si>
  <si>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</si>
  <si>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</si>
  <si>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</si>
  <si>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</si>
  <si>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</si>
  <si>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</si>
  <si>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</si>
  <si>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</si>
  <si>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</si>
  <si>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</si>
  <si>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</si>
  <si>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</si>
  <si>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</si>
  <si>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</si>
  <si>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</si>
  <si>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</si>
  <si>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</si>
  <si>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</si>
  <si>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</si>
  <si>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</si>
  <si>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</si>
  <si>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</si>
  <si>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</si>
  <si>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</si>
  <si>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</si>
  <si>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</si>
  <si>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</si>
  <si>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</si>
  <si>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</si>
  <si>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</si>
  <si>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</si>
  <si>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</si>
  <si>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</si>
  <si>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</si>
  <si>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</si>
  <si>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</si>
  <si>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</si>
  <si>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</si>
  <si>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</si>
  <si>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</si>
  <si>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</si>
  <si>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</si>
  <si>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</si>
  <si>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</si>
  <si>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</si>
  <si>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</si>
  <si>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</si>
  <si>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</si>
  <si>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</si>
  <si>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</si>
  <si>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</si>
  <si>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</si>
  <si>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</si>
  <si>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</si>
  <si>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</si>
  <si>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</si>
  <si>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</si>
  <si>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</si>
  <si>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</si>
  <si>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</si>
  <si>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</si>
  <si>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</si>
  <si>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</si>
  <si>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</si>
  <si>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</si>
  <si>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</si>
  <si>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</si>
  <si>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</si>
  <si>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</si>
  <si>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</si>
  <si>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</si>
  <si>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</si>
  <si>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</si>
  <si>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</si>
  <si>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</si>
  <si>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</si>
  <si>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</si>
  <si>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</si>
  <si>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</si>
  <si>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</si>
  <si>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</si>
  <si>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</si>
  <si>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</si>
  <si>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</si>
  <si>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</si>
  <si>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</si>
  <si>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</si>
  <si>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</si>
  <si>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</si>
  <si>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</si>
  <si>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</si>
  <si>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</si>
  <si>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</si>
  <si>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</si>
  <si>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</si>
  <si>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</si>
  <si>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</si>
  <si>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</si>
  <si>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</si>
  <si>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</si>
  <si>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</si>
  <si>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</si>
  <si>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</si>
  <si>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</si>
  <si>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</si>
  <si>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</si>
  <si>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</si>
  <si>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</si>
  <si>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</si>
  <si>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</si>
  <si>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</si>
  <si>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</si>
  <si>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</si>
  <si>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</si>
  <si>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</si>
  <si>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</si>
  <si>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</si>
  <si>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</si>
  <si>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</si>
  <si>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</si>
  <si>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</si>
  <si>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</si>
  <si>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</si>
  <si>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</si>
  <si>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</si>
  <si>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</si>
  <si>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</si>
  <si>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</si>
  <si>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</si>
  <si>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</si>
  <si>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</si>
  <si>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</si>
  <si>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</si>
  <si>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</si>
  <si>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</si>
  <si>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</si>
  <si>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</si>
  <si>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</si>
  <si>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</si>
  <si>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</si>
  <si>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</si>
  <si>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</si>
  <si>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</si>
  <si>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</si>
  <si>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</si>
  <si>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</si>
  <si>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</si>
  <si>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</si>
  <si>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</si>
  <si>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</si>
  <si>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</si>
  <si>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</si>
  <si>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</si>
  <si>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</si>
  <si>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</si>
  <si>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</si>
  <si>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</si>
  <si>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</si>
  <si>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</si>
  <si>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</si>
  <si>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</si>
  <si>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</si>
  <si>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</si>
  <si>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</si>
  <si>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</si>
  <si>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</si>
  <si>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</si>
  <si>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</si>
  <si>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</si>
  <si>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</si>
  <si>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</si>
  <si>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</si>
  <si>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</si>
  <si>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</si>
  <si>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</si>
  <si>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</si>
  <si>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</si>
  <si>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</si>
  <si>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</si>
  <si>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</si>
  <si>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</si>
  <si>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</si>
  <si>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</si>
  <si>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</si>
  <si>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</si>
  <si>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</si>
  <si>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</si>
  <si>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</si>
  <si>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</si>
  <si>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</si>
  <si>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</si>
  <si>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</si>
  <si>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</si>
  <si>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</si>
  <si>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</si>
  <si>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</si>
  <si>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</si>
  <si>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</si>
  <si>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</si>
  <si>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</si>
  <si>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</si>
  <si>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</si>
  <si>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</si>
  <si>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</si>
  <si>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</si>
  <si>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</si>
  <si>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</si>
  <si>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</si>
  <si>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</si>
  <si>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</si>
  <si>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</si>
  <si>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</si>
  <si>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</si>
  <si>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</si>
  <si>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</si>
  <si>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</si>
  <si>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</si>
  <si>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</si>
  <si>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</si>
  <si>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</si>
  <si>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</si>
  <si>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</si>
  <si>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</si>
  <si>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</si>
  <si>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</si>
  <si>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</si>
  <si>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</si>
  <si>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</si>
  <si>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</si>
  <si>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</si>
  <si>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</si>
  <si>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</si>
  <si>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</si>
  <si>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</si>
  <si>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</si>
  <si>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</si>
  <si>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</si>
  <si>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</si>
  <si>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</si>
  <si>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</si>
  <si>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</si>
  <si>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</si>
  <si>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</si>
  <si>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</si>
  <si>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</si>
  <si>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</si>
  <si>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</si>
  <si>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</si>
  <si>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</si>
  <si>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</si>
  <si>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</si>
  <si>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</si>
  <si>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</si>
  <si>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</si>
  <si>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</si>
  <si>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</si>
  <si>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</si>
  <si>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</si>
  <si>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</si>
  <si>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</si>
  <si>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</si>
  <si>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</si>
  <si>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</si>
  <si>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</si>
  <si>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</si>
  <si>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</si>
  <si>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</si>
  <si>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</si>
  <si>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</si>
  <si>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</si>
  <si>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</si>
  <si>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</si>
  <si>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</si>
  <si>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</si>
  <si>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</si>
  <si>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</si>
  <si>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</si>
  <si>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</si>
  <si>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</si>
  <si>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</si>
  <si>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</si>
  <si>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</si>
  <si>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</si>
  <si>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</si>
  <si>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</si>
  <si>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</si>
  <si>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</si>
  <si>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</si>
  <si>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</si>
  <si>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</si>
  <si>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</si>
  <si>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</si>
  <si>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</si>
  <si>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</si>
  <si>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</si>
  <si>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</si>
  <si>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</si>
  <si>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</si>
  <si>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</si>
  <si>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</si>
  <si>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</si>
  <si>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</si>
  <si>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</si>
  <si>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</si>
  <si>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</si>
  <si>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</si>
  <si>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</si>
  <si>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</si>
  <si>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</si>
  <si>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</si>
  <si>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</si>
  <si>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</si>
  <si>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</si>
  <si>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</si>
  <si>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</si>
  <si>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</si>
  <si>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</si>
  <si>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</si>
  <si>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</si>
  <si>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</si>
  <si>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</si>
  <si>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</si>
  <si>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</si>
  <si>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</si>
  <si>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</si>
  <si>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</si>
  <si>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</si>
  <si>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</si>
  <si>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</si>
  <si>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</si>
  <si>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</si>
  <si>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</si>
  <si>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</si>
  <si>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</si>
  <si>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</si>
  <si>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</si>
  <si>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</si>
  <si>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</si>
  <si>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</si>
  <si>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</si>
  <si>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</si>
  <si>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</si>
  <si>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</si>
  <si>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</si>
  <si>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</si>
  <si>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</si>
  <si>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</si>
  <si>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</si>
  <si>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</si>
  <si>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</si>
  <si>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</si>
  <si>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</si>
  <si>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</si>
  <si>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</si>
  <si>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</si>
  <si>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</si>
  <si>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</si>
  <si>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</si>
  <si>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</si>
  <si>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</si>
  <si>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</si>
  <si>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</si>
  <si>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</si>
  <si>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</si>
  <si>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</si>
  <si>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</si>
  <si>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</si>
  <si>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</si>
  <si>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</si>
  <si>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</si>
  <si>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</si>
  <si>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</si>
  <si>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</si>
  <si>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</si>
  <si>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</si>
  <si>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</si>
  <si>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</si>
  <si>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</si>
  <si>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</si>
  <si>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</si>
  <si>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</si>
  <si>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</si>
  <si>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</si>
  <si>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</si>
  <si>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</si>
  <si>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</si>
  <si>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</si>
  <si>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</si>
  <si>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</si>
  <si>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</si>
  <si>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</si>
  <si>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</si>
  <si>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</si>
  <si>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</si>
  <si>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</si>
  <si>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</si>
  <si>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</si>
  <si>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</si>
  <si>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</si>
  <si>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</si>
  <si>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</si>
  <si>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</si>
  <si>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</si>
  <si>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</si>
  <si>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</si>
  <si>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</si>
  <si>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</si>
  <si>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</si>
  <si>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</si>
  <si>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</si>
  <si>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</si>
  <si>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</si>
  <si>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</si>
  <si>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</si>
  <si>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</si>
  <si>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</si>
  <si>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</si>
  <si>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</si>
  <si>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</si>
  <si>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</si>
  <si>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</si>
  <si>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</si>
  <si>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</si>
  <si>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</si>
  <si>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</si>
  <si>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</si>
  <si>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</si>
  <si>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</si>
  <si>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</si>
  <si>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</si>
  <si>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</si>
  <si>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</si>
  <si>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</si>
  <si>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</si>
  <si>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</si>
  <si>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</si>
  <si>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</si>
  <si>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</si>
  <si>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</si>
  <si>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</si>
  <si>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</si>
  <si>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</si>
  <si>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</si>
  <si>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</si>
  <si>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</si>
  <si>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</si>
  <si>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</si>
  <si>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</si>
  <si>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</si>
  <si>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</si>
  <si>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</si>
  <si>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</si>
  <si>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</si>
  <si>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</si>
  <si>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</si>
  <si>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</si>
  <si>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</si>
  <si>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</si>
  <si>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</si>
  <si>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</si>
  <si>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</si>
  <si>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</si>
  <si>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</si>
  <si>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</si>
  <si>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</si>
  <si>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</si>
  <si>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</si>
  <si>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</si>
  <si>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</si>
  <si>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</si>
  <si>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</si>
  <si>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</si>
  <si>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</si>
  <si>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</si>
  <si>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</si>
  <si>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</si>
  <si>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</si>
  <si>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</si>
  <si>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</si>
  <si>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</si>
  <si>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</si>
  <si>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</si>
  <si>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</si>
  <si>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</si>
  <si>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</si>
  <si>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</si>
  <si>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</si>
  <si>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</si>
  <si>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</si>
  <si>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</si>
  <si>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</si>
  <si>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</si>
  <si>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</si>
  <si>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</si>
  <si>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</si>
  <si>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</si>
  <si>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</si>
  <si>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</si>
  <si>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</si>
  <si>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</si>
  <si>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</si>
  <si>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</si>
  <si>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</si>
  <si>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</si>
  <si>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</si>
  <si>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</si>
  <si>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</si>
  <si>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</si>
  <si>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</si>
  <si>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</si>
  <si>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</si>
  <si>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</si>
  <si>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</si>
  <si>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</si>
  <si>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</si>
  <si>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</si>
  <si>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</si>
  <si>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</si>
  <si>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</si>
  <si>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</si>
  <si>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</si>
  <si>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</si>
  <si>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</si>
  <si>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</si>
  <si>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</si>
  <si>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</si>
  <si>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</si>
  <si>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</si>
  <si>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</si>
  <si>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</si>
  <si>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</si>
  <si>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</si>
  <si>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</si>
  <si>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</si>
  <si>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</si>
  <si>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</si>
  <si>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</si>
  <si>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</si>
  <si>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</si>
  <si>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</si>
  <si>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</si>
  <si>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</si>
  <si>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</si>
  <si>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</si>
  <si>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</si>
  <si>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</si>
  <si>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</si>
  <si>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</si>
  <si>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</si>
  <si>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</si>
  <si>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</si>
  <si>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</si>
  <si>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</si>
  <si>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</si>
  <si>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</si>
  <si>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</si>
  <si>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</si>
  <si>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</si>
  <si>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</si>
  <si>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</si>
  <si>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</si>
  <si>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</si>
  <si>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</si>
  <si>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</si>
  <si>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</si>
  <si>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</si>
  <si>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</si>
  <si>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</si>
  <si>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</si>
  <si>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</si>
  <si>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</si>
  <si>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</si>
  <si>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</si>
  <si>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</si>
  <si>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</si>
  <si>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</si>
  <si>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</si>
  <si>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</si>
  <si>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</si>
  <si>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</si>
  <si>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</si>
  <si>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</si>
  <si>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</si>
  <si>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</si>
  <si>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</si>
  <si>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</si>
  <si>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</si>
  <si>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</si>
  <si>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</si>
  <si>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</si>
  <si>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</si>
  <si>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</si>
  <si>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</si>
  <si>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</si>
  <si>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</si>
  <si>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</si>
  <si>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</si>
  <si>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</si>
  <si>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</si>
  <si>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</si>
  <si>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</si>
  <si>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</si>
  <si>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</si>
  <si>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</si>
  <si>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</si>
  <si>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</si>
  <si>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</si>
  <si>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</si>
  <si>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</si>
  <si>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</si>
  <si>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</si>
  <si>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</si>
  <si>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</si>
  <si>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</si>
  <si>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</si>
  <si>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</si>
  <si>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</si>
  <si>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</si>
  <si>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</si>
  <si>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</si>
  <si>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</si>
  <si>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</si>
  <si>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</si>
  <si>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</si>
  <si>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</si>
  <si>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</si>
  <si>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</si>
  <si>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</si>
  <si>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</si>
  <si>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</si>
  <si>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</si>
  <si>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</si>
  <si>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</si>
  <si>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</si>
  <si>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</si>
  <si>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</si>
  <si>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</si>
  <si>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</si>
  <si>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</si>
  <si>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</si>
  <si>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</si>
  <si>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</si>
  <si>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</si>
  <si>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</si>
  <si>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</si>
  <si>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</si>
  <si>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</si>
  <si>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</si>
  <si>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</si>
  <si>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</si>
  <si>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</si>
  <si>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</si>
  <si>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</si>
  <si>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</si>
  <si>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</si>
  <si>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</si>
  <si>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</si>
  <si>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</si>
  <si>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</si>
  <si>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</si>
  <si>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</si>
  <si>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</si>
  <si>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</si>
  <si>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</si>
  <si>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</si>
  <si>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</si>
  <si>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</si>
  <si>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</si>
  <si>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</si>
  <si>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</si>
  <si>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</si>
  <si>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</si>
  <si>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</si>
  <si>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</si>
  <si>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</si>
  <si>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</si>
  <si>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</si>
  <si>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</si>
  <si>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</si>
  <si>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</si>
  <si>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</si>
  <si>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</si>
  <si>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</si>
  <si>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</si>
  <si>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</si>
  <si>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</si>
  <si>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</si>
  <si>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</si>
  <si>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</si>
  <si>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</si>
  <si>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</si>
  <si>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</si>
  <si>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</si>
  <si>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</si>
  <si>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</si>
  <si>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</si>
  <si>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</si>
  <si>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</si>
  <si>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</si>
  <si>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</si>
  <si>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</si>
  <si>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</si>
  <si>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</si>
  <si>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</si>
  <si>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</si>
  <si>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</si>
  <si>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</si>
  <si>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</si>
  <si>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</si>
  <si>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</si>
  <si>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</si>
  <si>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</si>
  <si>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</si>
  <si>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</si>
  <si>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</si>
  <si>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</si>
  <si>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</si>
  <si>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</si>
  <si>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</si>
  <si>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</si>
  <si>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</si>
  <si>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</si>
  <si>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</si>
  <si>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</si>
  <si>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</si>
  <si>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</si>
  <si>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</si>
  <si>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</si>
  <si>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</si>
  <si>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</si>
  <si>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</si>
  <si>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</si>
  <si>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</si>
  <si>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</si>
  <si>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</si>
  <si>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</si>
  <si>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</si>
  <si>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</si>
  <si>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</si>
  <si>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</si>
  <si>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</si>
  <si>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</si>
  <si>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</si>
  <si>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</si>
  <si>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</si>
  <si>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</si>
  <si>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</si>
  <si>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</si>
  <si>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</si>
  <si>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</si>
  <si>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</si>
  <si>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</si>
  <si>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</si>
  <si>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</si>
  <si>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</si>
  <si>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</si>
  <si>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</si>
  <si>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</si>
  <si>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</si>
  <si>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</si>
  <si>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</si>
  <si>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</si>
  <si>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</si>
  <si>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</si>
  <si>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</si>
  <si>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</si>
  <si>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</si>
  <si>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</si>
  <si>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</si>
  <si>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</si>
  <si>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</si>
  <si>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</si>
  <si>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</si>
  <si>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</si>
  <si>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</si>
  <si>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</si>
  <si>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</si>
  <si>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</si>
  <si>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</si>
  <si>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</si>
  <si>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</si>
  <si>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</si>
  <si>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</si>
  <si>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</si>
  <si>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</si>
  <si>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</si>
  <si>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</si>
  <si>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</si>
  <si>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</si>
  <si>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</si>
  <si>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</si>
  <si>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</si>
  <si>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</si>
  <si>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</si>
  <si>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</si>
  <si>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</si>
  <si>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</si>
  <si>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</si>
  <si>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</si>
  <si>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</si>
  <si>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</si>
  <si>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</si>
  <si>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</si>
  <si>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</si>
  <si>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</si>
  <si>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</si>
  <si>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</si>
  <si>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</si>
  <si>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</si>
  <si>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</si>
  <si>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</si>
  <si>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</si>
  <si>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</si>
  <si>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</si>
  <si>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</si>
  <si>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</si>
  <si>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</si>
  <si>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</si>
  <si>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</si>
  <si>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</si>
  <si>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</si>
  <si>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</si>
  <si>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</si>
  <si>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</si>
  <si>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</si>
  <si>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</si>
  <si>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</si>
  <si>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</si>
  <si>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</si>
  <si>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</si>
  <si>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</si>
  <si>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</si>
  <si>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</si>
  <si>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</si>
  <si>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</si>
  <si>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</si>
  <si>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</si>
  <si>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</si>
  <si>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</si>
  <si>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</si>
  <si>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</si>
  <si>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</si>
  <si>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</si>
  <si>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</si>
  <si>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</si>
  <si>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</si>
  <si>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</si>
  <si>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</si>
  <si>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</si>
  <si>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</si>
  <si>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</si>
  <si>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</si>
  <si>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</si>
  <si>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</si>
  <si>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</si>
  <si>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</si>
  <si>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</si>
  <si>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</si>
  <si>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</si>
  <si>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</si>
  <si>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</si>
  <si>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</si>
  <si>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</si>
  <si>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</si>
  <si>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</si>
  <si>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</si>
  <si>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</si>
  <si>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</si>
  <si>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</si>
  <si>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</si>
  <si>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</si>
  <si>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</si>
  <si>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</si>
  <si>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</si>
  <si>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</si>
  <si>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</si>
  <si>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</si>
  <si>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</si>
  <si>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</si>
  <si>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</si>
  <si>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</si>
  <si>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</si>
  <si>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</si>
  <si>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</si>
  <si>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</si>
  <si>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</si>
  <si>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</si>
  <si>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</si>
  <si>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</si>
  <si>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</si>
  <si>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</si>
  <si>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</si>
  <si>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</si>
  <si>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</si>
  <si>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</si>
  <si>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</si>
  <si>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</si>
  <si>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</si>
  <si>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</si>
  <si>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</si>
  <si>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</si>
  <si>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</si>
  <si>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</si>
  <si>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</si>
  <si>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</si>
  <si>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</si>
  <si>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</si>
  <si>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</si>
  <si>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</si>
  <si>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</si>
  <si>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</si>
  <si>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</si>
  <si>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</si>
  <si>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</si>
  <si>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</si>
  <si>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</si>
  <si>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</si>
  <si>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</si>
  <si>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</si>
  <si>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</si>
  <si>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</si>
  <si>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</si>
  <si>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</si>
  <si>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</si>
  <si>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</si>
  <si>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</si>
  <si>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</si>
  <si>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</si>
  <si>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</si>
  <si>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</si>
  <si>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</si>
  <si>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</si>
  <si>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</si>
  <si>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</si>
  <si>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</si>
  <si>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</si>
  <si>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</si>
  <si>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</si>
  <si>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</si>
  <si>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</si>
  <si>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</si>
  <si>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</si>
  <si>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</si>
  <si>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</si>
  <si>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</si>
  <si>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</si>
  <si>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</si>
  <si>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</si>
  <si>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</si>
  <si>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</si>
  <si>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</si>
  <si>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</si>
  <si>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</si>
  <si>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</si>
  <si>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</si>
  <si>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</si>
  <si>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</si>
  <si>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</si>
  <si>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</si>
  <si>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</si>
  <si>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</si>
  <si>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</si>
  <si>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</si>
  <si>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</si>
  <si>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</si>
  <si>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</si>
  <si>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</si>
  <si>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</si>
  <si>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</si>
  <si>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</si>
  <si>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</si>
  <si>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</si>
  <si>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</si>
  <si>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</si>
  <si>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</si>
  <si>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</si>
  <si>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</si>
  <si>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</si>
  <si>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</si>
  <si>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</si>
  <si>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</si>
  <si>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</si>
  <si>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</si>
  <si>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</si>
  <si>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</si>
  <si>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</si>
  <si>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</si>
  <si>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</si>
  <si>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</si>
  <si>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</si>
  <si>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</si>
  <si>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</si>
  <si>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</si>
  <si>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</si>
  <si>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</si>
  <si>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</si>
  <si>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</si>
  <si>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</si>
  <si>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</si>
  <si>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</si>
  <si>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</si>
  <si>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</si>
  <si>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</si>
  <si>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</si>
  <si>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</si>
  <si>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</si>
  <si>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</si>
  <si>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</si>
  <si>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</si>
  <si>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</si>
  <si>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</si>
  <si>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</si>
  <si>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</si>
  <si>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</si>
  <si>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</si>
  <si>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</si>
  <si>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</si>
  <si>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</si>
  <si>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</si>
  <si>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</si>
  <si>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</si>
  <si>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</si>
  <si>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</si>
  <si>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</si>
  <si>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</si>
  <si>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</si>
  <si>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</si>
  <si>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</si>
  <si>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</si>
  <si>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</si>
  <si>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</si>
  <si>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</si>
  <si>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</si>
  <si>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</si>
  <si>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</si>
  <si>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</si>
  <si>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</si>
  <si>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</si>
  <si>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</si>
  <si>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</si>
  <si>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</si>
  <si>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</si>
  <si>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</si>
  <si>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</si>
  <si>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</si>
  <si>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</si>
  <si>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</si>
  <si>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</si>
  <si>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</si>
  <si>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</si>
  <si>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</si>
  <si>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</si>
  <si>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</si>
  <si>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</si>
  <si>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</si>
  <si>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</si>
  <si>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</si>
  <si>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</si>
  <si>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</si>
  <si>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</si>
  <si>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</si>
  <si>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</si>
  <si>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</si>
  <si>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</si>
  <si>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</si>
  <si>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</si>
  <si>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</si>
  <si>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</si>
  <si>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</si>
  <si>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</si>
  <si>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</si>
  <si>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</si>
  <si>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</si>
  <si>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</si>
  <si>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</si>
  <si>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</si>
  <si>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</si>
  <si>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</si>
  <si>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</si>
  <si>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</si>
  <si>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</si>
  <si>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</si>
  <si>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</si>
  <si>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</si>
  <si>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</si>
  <si>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</si>
  <si>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</si>
  <si>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</si>
  <si>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</si>
  <si>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</si>
  <si>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</si>
  <si>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</si>
  <si>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</si>
  <si>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</si>
  <si>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</si>
  <si>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</si>
  <si>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</si>
  <si>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</si>
  <si>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</si>
  <si>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</si>
  <si>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</si>
  <si>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</si>
  <si>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</si>
  <si>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</si>
  <si>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</si>
  <si>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</si>
  <si>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</si>
  <si>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</si>
  <si>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</si>
  <si>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</si>
  <si>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</si>
  <si>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</si>
  <si>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</si>
  <si>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</si>
  <si>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</si>
  <si>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</si>
  <si>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</si>
  <si>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</si>
  <si>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</si>
  <si>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</si>
  <si>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</si>
  <si>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</si>
  <si>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</si>
  <si>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</si>
  <si>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</si>
  <si>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</si>
  <si>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</si>
  <si>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</si>
  <si>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</si>
  <si>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</si>
  <si>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</si>
  <si>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</si>
  <si>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</si>
  <si>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</si>
  <si>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</si>
  <si>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</si>
  <si>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</si>
  <si>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</si>
  <si>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</si>
  <si>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</si>
  <si>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</si>
  <si>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</si>
  <si>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</si>
  <si>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</si>
  <si>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</si>
  <si>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</si>
  <si>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</si>
  <si>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</si>
  <si>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</si>
  <si>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</si>
  <si>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</si>
  <si>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</si>
  <si>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</si>
  <si>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</si>
  <si>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</si>
  <si>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</si>
  <si>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</si>
  <si>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</si>
  <si>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</si>
  <si>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</si>
  <si>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</si>
  <si>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</si>
  <si>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</si>
  <si>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</si>
  <si>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</si>
  <si>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</si>
  <si>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</si>
  <si>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</si>
  <si>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</si>
  <si>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</si>
  <si>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</si>
  <si>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</si>
  <si>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</si>
  <si>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</si>
  <si>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</si>
  <si>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</si>
  <si>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</si>
  <si>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</si>
  <si>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</si>
  <si>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</si>
  <si>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</si>
  <si>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</si>
  <si>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</si>
  <si>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</si>
  <si>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</si>
  <si>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</si>
  <si>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</si>
  <si>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</si>
  <si>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</si>
  <si>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</si>
  <si>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</si>
  <si>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</si>
  <si>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</si>
  <si>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</si>
  <si>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</si>
  <si>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</si>
  <si>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</si>
  <si>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</si>
  <si>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</si>
  <si>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</si>
  <si>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</si>
  <si>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</si>
  <si>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</si>
  <si>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</si>
  <si>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</si>
  <si>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</si>
  <si>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</si>
  <si>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</si>
  <si>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</si>
  <si>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</si>
  <si>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</si>
  <si>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</si>
  <si>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</si>
  <si>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</si>
  <si>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</si>
  <si>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</si>
  <si>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</si>
  <si>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</si>
  <si>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</si>
  <si>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</si>
  <si>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</si>
  <si>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</si>
  <si>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</si>
  <si>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</si>
  <si>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</si>
  <si>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</si>
  <si>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</si>
  <si>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</si>
  <si>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</si>
  <si>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</si>
  <si>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</si>
  <si>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</si>
  <si>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</si>
  <si>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</si>
  <si>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</si>
  <si>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</si>
  <si>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</si>
  <si>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</si>
  <si>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</si>
  <si>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</si>
  <si>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</si>
  <si>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</si>
  <si>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</si>
  <si>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</si>
  <si>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</si>
  <si>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</si>
  <si>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</si>
  <si>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</si>
  <si>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</si>
  <si>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</si>
  <si>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</si>
  <si>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</si>
  <si>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</si>
  <si>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</si>
  <si>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</si>
  <si>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</si>
  <si>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</si>
  <si>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</si>
  <si>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</si>
  <si>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</si>
  <si>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</si>
  <si>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</si>
  <si>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</si>
  <si>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</si>
  <si>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</si>
  <si>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</si>
  <si>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</si>
  <si>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</si>
  <si>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</si>
  <si>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</si>
  <si>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</si>
  <si>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</si>
  <si>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</si>
  <si>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</si>
  <si>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</si>
  <si>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</si>
  <si>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</si>
  <si>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</si>
  <si>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</si>
  <si>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</si>
  <si>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</si>
  <si>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</si>
  <si>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</si>
  <si>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</si>
  <si>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</si>
  <si>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</si>
  <si>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</si>
  <si>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</si>
  <si>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</si>
  <si>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</si>
  <si>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</si>
  <si>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</si>
  <si>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</si>
  <si>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</si>
  <si>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</si>
  <si>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</si>
  <si>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</si>
  <si>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</si>
  <si>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</si>
  <si>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</si>
  <si>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</si>
  <si>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</si>
  <si>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</si>
  <si>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</si>
  <si>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</si>
  <si>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</si>
  <si>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</si>
  <si>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</si>
  <si>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</si>
  <si>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</si>
  <si>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</si>
  <si>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</si>
  <si>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</si>
  <si>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</si>
  <si>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</si>
  <si>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</si>
  <si>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</si>
  <si>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</si>
  <si>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</si>
  <si>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</si>
  <si>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</si>
  <si>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</si>
  <si>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</si>
  <si>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</si>
  <si>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</si>
  <si>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</si>
  <si>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</si>
  <si>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</si>
  <si>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</si>
  <si>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</si>
  <si>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</si>
  <si>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</si>
  <si>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</si>
  <si>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</si>
  <si>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</si>
  <si>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</si>
  <si>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</si>
  <si>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</si>
  <si>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</si>
  <si>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</si>
  <si>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</si>
  <si>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</si>
  <si>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</si>
  <si>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</si>
  <si>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</si>
  <si>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</si>
  <si>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</si>
  <si>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</si>
  <si>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</si>
  <si>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</si>
  <si>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</si>
  <si>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</si>
  <si>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</si>
  <si>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</si>
  <si>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</si>
  <si>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</si>
  <si>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</si>
  <si>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</si>
  <si>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</si>
  <si>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</si>
  <si>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</si>
  <si>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</si>
  <si>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</si>
  <si>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</si>
  <si>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</si>
  <si>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</si>
  <si>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</si>
  <si>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</si>
  <si>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</si>
  <si>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</si>
  <si>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</si>
  <si>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</si>
  <si>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</si>
  <si>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</si>
  <si>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</si>
  <si>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</si>
  <si>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</si>
  <si>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</si>
  <si>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</si>
  <si>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</si>
  <si>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</si>
  <si>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</si>
  <si>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</si>
  <si>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</si>
  <si>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</si>
  <si>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</si>
  <si>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</si>
  <si>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</si>
  <si>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</si>
  <si>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</si>
  <si>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</si>
  <si>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</si>
  <si>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</si>
  <si>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</si>
  <si>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</si>
  <si>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</si>
  <si>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</si>
  <si>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</si>
  <si>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</si>
  <si>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</si>
  <si>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</si>
  <si>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</si>
  <si>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</si>
  <si>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</si>
  <si>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</si>
  <si>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</si>
  <si>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</si>
  <si>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</si>
  <si>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</si>
  <si>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</si>
  <si>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</si>
  <si>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</si>
  <si>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</si>
  <si>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</si>
  <si>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</si>
  <si>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</si>
  <si>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</si>
  <si>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</si>
  <si>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</si>
  <si>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</si>
  <si>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</si>
  <si>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</si>
  <si>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</si>
  <si>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</si>
  <si>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</si>
  <si>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</si>
  <si>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</si>
  <si>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</si>
  <si>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</si>
  <si>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</si>
  <si>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</si>
  <si>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</si>
  <si>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</si>
  <si>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</si>
  <si>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</si>
  <si>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</si>
  <si>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</si>
  <si>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</si>
  <si>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</si>
  <si>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</si>
  <si>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</si>
  <si>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</si>
  <si>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</si>
  <si>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</si>
  <si>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</si>
  <si>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</si>
  <si>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</si>
  <si>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</si>
  <si>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</si>
  <si>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</si>
  <si>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</si>
  <si>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</si>
  <si>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</si>
  <si>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</si>
  <si>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</si>
  <si>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</si>
  <si>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</si>
  <si>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</si>
  <si>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</si>
  <si>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</si>
  <si>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</si>
  <si>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</si>
  <si>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</si>
  <si>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</si>
  <si>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</si>
  <si>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</si>
  <si>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</si>
  <si>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</si>
  <si>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</si>
  <si>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</si>
  <si>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</si>
  <si>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</si>
  <si>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</si>
  <si>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</si>
  <si>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</si>
  <si>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</si>
  <si>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</si>
  <si>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</si>
  <si>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</si>
  <si>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</si>
  <si>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</si>
  <si>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</si>
  <si>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</si>
  <si>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</si>
  <si>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</si>
  <si>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</si>
  <si>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</si>
  <si>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</si>
  <si>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</si>
  <si>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</si>
  <si>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</si>
  <si>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</si>
  <si>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</si>
  <si>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</si>
  <si>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</si>
  <si>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</si>
  <si>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</si>
  <si>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</si>
  <si>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</si>
  <si>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</si>
  <si>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</si>
  <si>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</si>
  <si>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</si>
  <si>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</si>
  <si>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</si>
  <si>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</si>
  <si>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</si>
  <si>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</si>
  <si>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</si>
  <si>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</si>
  <si>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</si>
  <si>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</si>
  <si>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</si>
  <si>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</si>
  <si>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</si>
  <si>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</si>
  <si>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</si>
  <si>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</si>
  <si>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</si>
  <si>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</si>
  <si>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</si>
  <si>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</si>
  <si>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</si>
  <si>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</si>
  <si>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</si>
  <si>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</si>
  <si>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</si>
  <si>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</si>
  <si>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</si>
  <si>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</si>
  <si>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</si>
  <si>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</si>
  <si>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</si>
  <si>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</si>
  <si>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</si>
  <si>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</si>
  <si>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</si>
  <si>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</si>
  <si>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</si>
  <si>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</si>
  <si>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</si>
  <si>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</si>
  <si>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</si>
  <si>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</si>
  <si>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</si>
  <si>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</si>
  <si>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</si>
  <si>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</si>
  <si>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</si>
  <si>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</si>
  <si>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</si>
  <si>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</si>
  <si>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</si>
  <si>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</si>
  <si>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</si>
  <si>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</si>
  <si>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</si>
  <si>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</si>
  <si>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</si>
  <si>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</si>
  <si>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</si>
  <si>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</si>
  <si>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</si>
  <si>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</si>
  <si>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</si>
  <si>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</si>
  <si>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</si>
  <si>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</si>
  <si>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</si>
  <si>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</si>
  <si>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</si>
  <si>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</si>
  <si>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</si>
  <si>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</si>
  <si>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</si>
  <si>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</si>
  <si>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</si>
  <si>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</si>
  <si>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</si>
  <si>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</si>
  <si>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</si>
  <si>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</si>
  <si>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</si>
  <si>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</si>
  <si>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</si>
  <si>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</si>
  <si>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</si>
  <si>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</si>
  <si>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</si>
  <si>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</si>
  <si>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</si>
  <si>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</si>
  <si>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</si>
  <si>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</si>
  <si>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</si>
  <si>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</si>
  <si>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</si>
  <si>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</si>
  <si>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</si>
  <si>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</si>
  <si>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</si>
  <si>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</si>
  <si>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</si>
  <si>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</si>
  <si>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</si>
  <si>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</si>
  <si>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</si>
  <si>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</si>
  <si>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</si>
  <si>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</si>
  <si>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</si>
  <si>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</si>
  <si>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</si>
  <si>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</si>
  <si>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</si>
  <si>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</si>
  <si>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</si>
  <si>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</si>
  <si>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</si>
  <si>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</si>
  <si>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</si>
  <si>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</si>
  <si>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</si>
  <si>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</si>
  <si>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</si>
  <si>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</si>
  <si>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</si>
  <si>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</si>
  <si>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</si>
  <si>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</si>
  <si>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</si>
  <si>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</si>
  <si>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</si>
  <si>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</si>
  <si>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</si>
  <si>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</si>
  <si>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</si>
  <si>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</si>
  <si>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</si>
  <si>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</si>
  <si>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</si>
  <si>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</si>
  <si>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</si>
  <si>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</si>
  <si>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</si>
  <si>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</si>
  <si>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</si>
  <si>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</si>
  <si>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</si>
  <si>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</si>
  <si>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</si>
  <si>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</si>
  <si>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</si>
  <si>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</si>
  <si>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</si>
  <si>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</si>
  <si>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</si>
  <si>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</si>
  <si>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</si>
  <si>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</si>
  <si>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</si>
  <si>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</si>
  <si>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</si>
  <si>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</si>
  <si>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</si>
  <si>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</si>
  <si>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</si>
  <si>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</si>
  <si>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</si>
  <si>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</si>
  <si>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</si>
  <si>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</si>
  <si>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</si>
  <si>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</si>
  <si>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</si>
  <si>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</si>
  <si>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</si>
  <si>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</si>
  <si>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</si>
  <si>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</si>
  <si>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</si>
  <si>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</si>
  <si>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</si>
  <si>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</si>
  <si>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</si>
  <si>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</si>
  <si>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</si>
  <si>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</si>
  <si>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</si>
  <si>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</si>
  <si>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</si>
  <si>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</si>
  <si>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</si>
  <si>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</si>
  <si>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</si>
  <si>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</si>
  <si>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</si>
  <si>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</si>
  <si>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</si>
  <si>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</si>
  <si>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</si>
  <si>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</si>
  <si>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</si>
  <si>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</si>
  <si>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</si>
  <si>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</si>
  <si>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</si>
  <si>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</si>
  <si>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</si>
  <si>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</si>
  <si>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</si>
  <si>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</si>
  <si>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</si>
  <si>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</si>
  <si>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</si>
  <si>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</si>
  <si>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</si>
  <si>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</si>
  <si>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</si>
  <si>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</si>
  <si>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</si>
  <si>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</si>
  <si>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</si>
  <si>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</si>
  <si>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</si>
  <si>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</si>
  <si>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</si>
  <si>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</si>
  <si>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</si>
  <si>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</si>
  <si>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</si>
  <si>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</si>
  <si>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</si>
  <si>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</si>
  <si>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</si>
  <si>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</si>
  <si>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</si>
  <si>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</si>
  <si>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</si>
  <si>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</si>
  <si>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</si>
  <si>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</si>
  <si>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</si>
  <si>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</si>
  <si>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</si>
  <si>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</si>
  <si>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</si>
  <si>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</si>
  <si>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</si>
  <si>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</si>
  <si>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</si>
  <si>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</si>
  <si>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</si>
  <si>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</si>
  <si>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</si>
  <si>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</si>
  <si>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</si>
  <si>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</si>
  <si>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</si>
  <si>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</si>
  <si>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</si>
  <si>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</si>
  <si>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</si>
  <si>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</si>
  <si>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</si>
  <si>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</si>
  <si>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</si>
  <si>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</si>
  <si>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</si>
  <si>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</si>
  <si>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</si>
  <si>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</si>
  <si>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</si>
  <si>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</si>
  <si>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</si>
  <si>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</si>
  <si>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</si>
  <si>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</si>
  <si>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</si>
  <si>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</si>
  <si>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</si>
  <si>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</si>
  <si>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</si>
  <si>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</si>
  <si>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</si>
  <si>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</si>
  <si>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</si>
  <si>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</si>
  <si>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</si>
  <si>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</si>
  <si>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</si>
  <si>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</si>
  <si>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</si>
  <si>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</si>
  <si>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</si>
  <si>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</si>
  <si>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</si>
  <si>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</si>
  <si>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</si>
  <si>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</si>
  <si>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</si>
  <si>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</si>
  <si>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</si>
  <si>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</si>
  <si>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</si>
  <si>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</si>
  <si>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</si>
  <si>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</si>
  <si>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</si>
  <si>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</si>
  <si>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</si>
  <si>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</si>
  <si>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</si>
  <si>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</si>
  <si>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</si>
  <si>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</si>
  <si>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</si>
  <si>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</si>
  <si>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</si>
  <si>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</si>
  <si>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</si>
  <si>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</si>
  <si>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</si>
  <si>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</si>
  <si>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</si>
  <si>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</si>
  <si>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</si>
  <si>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</si>
  <si>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</si>
  <si>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</si>
  <si>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</si>
  <si>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</si>
  <si>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</si>
  <si>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</si>
  <si>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</si>
  <si>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</si>
  <si>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</si>
  <si>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</si>
  <si>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</si>
  <si>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</si>
  <si>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</si>
  <si>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</si>
  <si>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</si>
  <si>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</si>
  <si>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</si>
  <si>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</si>
  <si>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</si>
  <si>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</si>
  <si>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</si>
  <si>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</si>
  <si>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</si>
  <si>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</si>
  <si>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</si>
  <si>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</si>
  <si>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</si>
  <si>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</si>
  <si>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</si>
  <si>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</si>
  <si>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</si>
  <si>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</si>
  <si>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</si>
  <si>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</si>
  <si>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</si>
  <si>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</si>
  <si>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</si>
  <si>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</si>
  <si>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</si>
  <si>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</si>
  <si>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</si>
  <si>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</si>
  <si>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</si>
  <si>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</si>
  <si>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</si>
  <si>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</si>
  <si>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</si>
  <si>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</si>
  <si>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</si>
  <si>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</si>
  <si>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</si>
  <si>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</si>
  <si>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</si>
  <si>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</si>
  <si>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</si>
  <si>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</si>
  <si>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</si>
  <si>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</si>
  <si>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</si>
  <si>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</si>
  <si>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</si>
  <si>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</si>
  <si>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</si>
  <si>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</si>
  <si>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</si>
  <si>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</si>
  <si>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</si>
  <si>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</si>
  <si>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</si>
  <si>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</si>
  <si>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</si>
  <si>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</si>
  <si>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</si>
  <si>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</si>
  <si>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</si>
  <si>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</si>
  <si>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</si>
  <si>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</si>
  <si>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</si>
  <si>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</si>
  <si>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</si>
  <si>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</si>
  <si>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</si>
  <si>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</si>
  <si>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</si>
  <si>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</si>
  <si>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</si>
  <si>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</si>
  <si>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</si>
  <si>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</si>
  <si>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</si>
  <si>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</si>
  <si>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</si>
  <si>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</si>
  <si>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</si>
  <si>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</si>
  <si>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</si>
  <si>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</si>
  <si>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</si>
  <si>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</si>
  <si>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</si>
  <si>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</si>
  <si>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</si>
  <si>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</si>
  <si>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</si>
  <si>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</si>
  <si>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</si>
  <si>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</si>
  <si>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</si>
  <si>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</si>
  <si>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</si>
  <si>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</si>
  <si>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</si>
  <si>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</si>
  <si>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</si>
  <si>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</si>
  <si>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</si>
  <si>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</si>
  <si>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</si>
  <si>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</si>
  <si>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</si>
  <si>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</si>
  <si>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</si>
  <si>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</si>
  <si>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</si>
  <si>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</si>
  <si>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</si>
  <si>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</si>
  <si>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</si>
  <si>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</si>
  <si>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</si>
  <si>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</si>
  <si>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</si>
  <si>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</si>
  <si>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</si>
  <si>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</si>
  <si>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</si>
  <si>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</si>
  <si>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</si>
  <si>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</si>
  <si>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</si>
  <si>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</si>
  <si>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</si>
  <si>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</si>
  <si>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</si>
  <si>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</si>
  <si>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</si>
  <si>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</si>
  <si>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</si>
  <si>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</si>
  <si>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</si>
  <si>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</si>
  <si>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</si>
  <si>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</si>
  <si>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</si>
  <si>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</si>
  <si>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</si>
  <si>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</si>
  <si>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</si>
  <si>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</si>
  <si>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</si>
  <si>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</si>
  <si>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</si>
  <si>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</si>
  <si>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</si>
  <si>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</si>
  <si>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</si>
  <si>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</si>
  <si>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</si>
  <si>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</si>
  <si>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</si>
  <si>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</si>
  <si>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</si>
  <si>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</si>
  <si>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</si>
  <si>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</si>
  <si>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</si>
  <si>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</si>
  <si>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</si>
  <si>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</si>
  <si>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</si>
  <si>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</si>
  <si>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</si>
  <si>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</si>
  <si>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</si>
  <si>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</si>
  <si>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</si>
  <si>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</si>
  <si>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</si>
  <si>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</si>
  <si>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</si>
  <si>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</si>
  <si>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</si>
  <si>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</si>
  <si>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</si>
  <si>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</si>
  <si>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</si>
  <si>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</si>
  <si>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</si>
  <si>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</si>
  <si>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</si>
  <si>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</si>
  <si>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</si>
  <si>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</si>
  <si>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</si>
  <si>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</si>
  <si>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</si>
  <si>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</si>
  <si>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</si>
  <si>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</si>
  <si>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</si>
  <si>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</si>
  <si>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</si>
  <si>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</si>
  <si>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</si>
  <si>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</si>
  <si>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</si>
  <si>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</si>
  <si>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</si>
  <si>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</si>
  <si>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</si>
  <si>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</si>
  <si>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</si>
  <si>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</si>
  <si>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</si>
  <si>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</si>
  <si>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</si>
  <si>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</si>
  <si>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</si>
  <si>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</si>
  <si>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</si>
  <si>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</si>
  <si>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</si>
  <si>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</si>
  <si>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</si>
  <si>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</si>
  <si>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</si>
  <si>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</si>
  <si>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</si>
  <si>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</si>
  <si>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</si>
  <si>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</si>
  <si>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</si>
  <si>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</si>
  <si>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</si>
  <si>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</si>
  <si>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</si>
  <si>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</si>
  <si>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</si>
  <si>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</si>
  <si>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</si>
  <si>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</si>
  <si>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</si>
  <si>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</si>
  <si>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</si>
  <si>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</si>
  <si>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</si>
  <si>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</si>
  <si>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</si>
  <si>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</si>
  <si>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</si>
  <si>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</si>
  <si>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</si>
  <si>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</si>
  <si>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</si>
  <si>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</si>
  <si>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</si>
  <si>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</si>
  <si>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</si>
  <si>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</si>
  <si>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</si>
  <si>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</si>
  <si>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</si>
  <si>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</si>
  <si>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</si>
  <si>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</si>
  <si>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</si>
  <si>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</si>
  <si>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</si>
  <si>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</si>
  <si>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</si>
  <si>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</si>
  <si>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</si>
  <si>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</si>
  <si>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</si>
  <si>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</si>
  <si>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</si>
  <si>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</si>
  <si>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</si>
  <si>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</si>
  <si>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</si>
  <si>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</si>
  <si>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</si>
  <si>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</si>
  <si>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</si>
  <si>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</si>
  <si>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</si>
  <si>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</si>
  <si>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</si>
  <si>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</si>
  <si>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</si>
  <si>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</si>
  <si>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</si>
  <si>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</si>
  <si>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</si>
  <si>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</si>
  <si>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</si>
  <si>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</si>
  <si>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</si>
  <si>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</si>
  <si>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</si>
  <si>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</si>
  <si>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</si>
  <si>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</si>
  <si>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</si>
  <si>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</si>
  <si>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</si>
  <si>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</si>
  <si>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</si>
  <si>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</si>
  <si>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</si>
  <si>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</si>
  <si>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</si>
  <si>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</si>
  <si>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</si>
  <si>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</si>
  <si>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</si>
  <si>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</si>
  <si>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</si>
  <si>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</si>
  <si>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</si>
  <si>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</si>
  <si>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</si>
  <si>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</si>
  <si>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</si>
  <si>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</si>
  <si>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</si>
  <si>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</si>
  <si>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</si>
  <si>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</si>
  <si>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</si>
  <si>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</si>
  <si>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</si>
  <si>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</si>
  <si>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</si>
  <si>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</si>
  <si>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</si>
  <si>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</si>
  <si>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</si>
  <si>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</si>
  <si>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</si>
  <si>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</si>
  <si>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</si>
  <si>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</si>
  <si>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</si>
  <si>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</si>
  <si>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</si>
  <si>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</si>
  <si>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</si>
  <si>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</si>
  <si>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</si>
  <si>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</si>
  <si>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</si>
  <si>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</si>
  <si>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</si>
  <si>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</si>
  <si>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</si>
  <si>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</si>
  <si>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</si>
  <si>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</si>
  <si>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</si>
  <si>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</si>
  <si>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</si>
  <si>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</si>
  <si>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</si>
  <si>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</si>
  <si>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</si>
  <si>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</si>
  <si>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</si>
  <si>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</si>
  <si>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</si>
  <si>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</si>
  <si>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</si>
  <si>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</si>
  <si>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</si>
  <si>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</si>
  <si>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</si>
  <si>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</si>
  <si>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</si>
  <si>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</si>
  <si>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</si>
  <si>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</si>
  <si>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</si>
  <si>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</si>
  <si>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</si>
  <si>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</si>
  <si>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</si>
  <si>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</si>
  <si>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</si>
  <si>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</si>
  <si>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</si>
  <si>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</si>
  <si>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</si>
  <si>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</si>
  <si>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</si>
  <si>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</si>
  <si>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</si>
  <si>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</si>
  <si>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</si>
  <si>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</si>
  <si>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</si>
  <si>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</si>
  <si>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</si>
  <si>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</si>
  <si>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</si>
  <si>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</si>
  <si>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</si>
  <si>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</si>
  <si>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</si>
  <si>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</si>
  <si>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</si>
  <si>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</si>
  <si>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</si>
  <si>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</si>
  <si>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</si>
  <si>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</si>
  <si>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</si>
  <si>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</si>
  <si>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</si>
  <si>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</si>
  <si>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</si>
  <si>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</si>
  <si>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</si>
  <si>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</si>
  <si>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</si>
  <si>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</si>
  <si>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</si>
  <si>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</si>
  <si>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</si>
  <si>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</si>
  <si>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</si>
  <si>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</si>
  <si>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</si>
  <si>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</si>
  <si>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</si>
  <si>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</si>
  <si>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</si>
  <si>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</si>
  <si>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</si>
  <si>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</si>
  <si>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</si>
  <si>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</si>
  <si>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</si>
  <si>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</si>
  <si>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</si>
  <si>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</si>
  <si>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</si>
  <si>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</si>
  <si>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</si>
  <si>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</si>
  <si>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</si>
  <si>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</si>
  <si>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</si>
  <si>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</si>
  <si>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</si>
  <si>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</si>
  <si>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</si>
  <si>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</si>
  <si>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</si>
  <si>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</si>
  <si>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</si>
  <si>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</si>
  <si>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</si>
  <si>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</si>
  <si>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</si>
  <si>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</si>
  <si>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</si>
  <si>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</si>
  <si>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</si>
  <si>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</si>
  <si>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</si>
  <si>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</si>
  <si>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</si>
  <si>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</si>
  <si>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</si>
  <si>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</si>
  <si>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</si>
  <si>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</si>
  <si>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</si>
  <si>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</si>
  <si>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</si>
  <si>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</si>
  <si>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</si>
  <si>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</si>
  <si>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</si>
  <si>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</si>
  <si>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</si>
  <si>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</si>
  <si>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</si>
  <si>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</si>
  <si>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</si>
  <si>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</si>
  <si>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</si>
  <si>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</si>
  <si>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</si>
  <si>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</si>
  <si>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</si>
  <si>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</si>
  <si>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</si>
  <si>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</si>
  <si>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</si>
  <si>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</si>
  <si>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</si>
  <si>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</si>
  <si>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</si>
  <si>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</si>
  <si>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</si>
  <si>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</si>
  <si>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</si>
  <si>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</si>
  <si>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</si>
  <si>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</si>
  <si>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</si>
  <si>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</si>
  <si>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</si>
  <si>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</si>
  <si>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</si>
  <si>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</si>
  <si>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</si>
  <si>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</si>
  <si>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</si>
  <si>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</si>
  <si>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</si>
  <si>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</si>
  <si>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</si>
  <si>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</si>
  <si>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</si>
  <si>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</si>
  <si>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</si>
  <si>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</si>
  <si>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</si>
  <si>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</si>
  <si>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</si>
  <si>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</si>
  <si>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</si>
  <si>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</si>
  <si>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</si>
  <si>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</si>
  <si>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</si>
  <si>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</si>
  <si>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</si>
  <si>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</si>
  <si>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</si>
  <si>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</si>
  <si>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</si>
  <si>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</si>
  <si>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</si>
  <si>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</si>
  <si>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</si>
  <si>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</si>
  <si>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</si>
  <si>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</si>
  <si>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</si>
  <si>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</si>
  <si>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</si>
  <si>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</si>
  <si>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</si>
  <si>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</si>
  <si>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</si>
  <si>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</si>
  <si>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</si>
  <si>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</si>
  <si>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</si>
  <si>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</si>
  <si>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</si>
  <si>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</si>
  <si>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</si>
  <si>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</si>
  <si>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</si>
  <si>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</si>
  <si>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</si>
  <si>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</si>
  <si>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</si>
  <si>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</si>
  <si>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</si>
  <si>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</si>
  <si>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</si>
  <si>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</si>
  <si>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</si>
  <si>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</si>
  <si>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</si>
  <si>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</si>
  <si>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</si>
  <si>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</si>
  <si>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</si>
  <si>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</si>
  <si>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</si>
  <si>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</si>
  <si>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</si>
  <si>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</si>
  <si>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</si>
  <si>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</si>
  <si>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</si>
  <si>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</si>
  <si>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</si>
  <si>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</si>
  <si>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</si>
  <si>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</si>
  <si>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</si>
  <si>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</si>
  <si>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</si>
  <si>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</si>
  <si>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</si>
  <si>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</si>
  <si>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</si>
  <si>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</si>
  <si>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</si>
  <si>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</si>
  <si>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</si>
  <si>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</si>
  <si>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</si>
  <si>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</si>
  <si>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</si>
  <si>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</si>
  <si>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</si>
  <si>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</si>
  <si>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</si>
  <si>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</si>
  <si>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</si>
  <si>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</si>
  <si>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</si>
  <si>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</si>
  <si>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</si>
  <si>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</si>
  <si>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</si>
  <si>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</si>
  <si>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</si>
  <si>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</si>
  <si>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</si>
  <si>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</si>
  <si>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</si>
  <si>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</si>
  <si>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</si>
  <si>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</si>
  <si>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</si>
  <si>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</si>
  <si>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</si>
  <si>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</si>
  <si>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</si>
  <si>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</si>
  <si>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</si>
  <si>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</si>
  <si>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</si>
  <si>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</si>
  <si>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</si>
  <si>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</si>
  <si>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</si>
  <si>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</si>
  <si>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</si>
  <si>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</si>
  <si>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</si>
  <si>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</si>
  <si>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</si>
  <si>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</si>
  <si>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</si>
  <si>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</si>
  <si>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</si>
  <si>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</si>
  <si>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</si>
  <si>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</si>
  <si>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</si>
  <si>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</si>
  <si>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</si>
  <si>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</si>
  <si>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</si>
  <si>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</si>
  <si>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</si>
  <si>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</si>
  <si>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</si>
  <si>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</si>
  <si>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</si>
  <si>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</si>
  <si>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</si>
  <si>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</si>
  <si>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</si>
  <si>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</si>
  <si>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</si>
  <si>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</si>
  <si>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</si>
  <si>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</si>
  <si>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</si>
  <si>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</si>
  <si>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</si>
  <si>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</si>
  <si>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</si>
  <si>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</si>
  <si>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</si>
  <si>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</si>
  <si>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</si>
  <si>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</si>
  <si>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</si>
  <si>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</si>
  <si>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</si>
  <si>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</si>
  <si>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</si>
  <si>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</si>
  <si>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</si>
  <si>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</si>
  <si>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</si>
  <si>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</si>
  <si>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</si>
  <si>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</si>
  <si>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</si>
  <si>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</si>
  <si>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</si>
  <si>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</si>
  <si>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</si>
  <si>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</si>
  <si>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</si>
  <si>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</si>
  <si>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</si>
  <si>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</si>
  <si>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</si>
  <si>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</si>
  <si>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</si>
  <si>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</si>
  <si>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</si>
  <si>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</si>
  <si>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</si>
  <si>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</si>
  <si>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</si>
  <si>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</si>
  <si>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</si>
  <si>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</si>
  <si>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</si>
  <si>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</si>
  <si>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</si>
  <si>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</si>
  <si>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</si>
  <si>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</si>
  <si>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</si>
  <si>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</si>
  <si>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</si>
  <si>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</si>
  <si>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</si>
  <si>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</si>
  <si>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</si>
  <si>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</si>
  <si>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</si>
  <si>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</si>
  <si>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</si>
  <si>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</si>
  <si>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</si>
  <si>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</si>
  <si>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</si>
  <si>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</si>
  <si>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</si>
  <si>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</si>
  <si>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</si>
  <si>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</si>
  <si>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</si>
  <si>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</si>
  <si>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</si>
  <si>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</si>
  <si>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</si>
  <si>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</si>
  <si>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</si>
  <si>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</si>
  <si>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</si>
  <si>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</si>
  <si>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</si>
  <si>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</si>
  <si>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</si>
  <si>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</si>
  <si>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</si>
  <si>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</si>
  <si>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</si>
  <si>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</si>
  <si>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</si>
  <si>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</si>
  <si>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</si>
  <si>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</si>
  <si>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</si>
  <si>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</si>
  <si>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</si>
  <si>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</si>
  <si>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</si>
  <si>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</si>
  <si>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</si>
  <si>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</si>
  <si>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</si>
  <si>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</si>
  <si>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</si>
  <si>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</si>
  <si>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</si>
  <si>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</si>
  <si>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</si>
  <si>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</si>
  <si>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</si>
  <si>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</si>
  <si>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</si>
  <si>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</si>
  <si>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</si>
  <si>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</si>
  <si>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</si>
  <si>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</si>
  <si>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</si>
  <si>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</si>
  <si>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</si>
  <si>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</si>
  <si>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</si>
  <si>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</si>
  <si>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</si>
  <si>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</si>
  <si>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</si>
  <si>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</si>
  <si>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</si>
  <si>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</si>
  <si>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</si>
  <si>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</si>
  <si>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</si>
  <si>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</si>
  <si>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</si>
  <si>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</si>
  <si>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</si>
  <si>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</si>
  <si>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</si>
  <si>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</si>
  <si>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</si>
  <si>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</si>
  <si>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</si>
  <si>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</si>
  <si>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</si>
  <si>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</si>
  <si>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</si>
  <si>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</si>
  <si>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</si>
  <si>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</si>
  <si>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</si>
  <si>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</si>
  <si>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</si>
  <si>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</si>
  <si>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</si>
  <si>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</si>
  <si>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</si>
  <si>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</si>
  <si>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</si>
  <si>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</si>
  <si>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</si>
  <si>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</si>
  <si>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</si>
  <si>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</si>
  <si>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</si>
  <si>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</si>
  <si>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</si>
  <si>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</si>
  <si>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</si>
  <si>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</si>
  <si>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</si>
  <si>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</si>
  <si>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</si>
  <si>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</si>
  <si>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</si>
  <si>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</si>
  <si>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</si>
  <si>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</si>
  <si>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</si>
  <si>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</si>
  <si>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</si>
  <si>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</si>
  <si>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</si>
  <si>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</si>
  <si>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</si>
  <si>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</si>
  <si>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</si>
  <si>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</si>
  <si>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</si>
  <si>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</si>
  <si>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</si>
  <si>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</si>
  <si>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</si>
  <si>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</si>
  <si>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</si>
  <si>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</si>
  <si>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</si>
  <si>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</si>
  <si>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</si>
  <si>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</si>
  <si>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</si>
  <si>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</si>
  <si>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</si>
  <si>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</si>
  <si>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</si>
  <si>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</si>
  <si>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</si>
  <si>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</si>
  <si>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</si>
  <si>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</si>
  <si>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</si>
  <si>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</si>
  <si>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</si>
  <si>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</si>
  <si>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</si>
  <si>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</si>
  <si>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</si>
  <si>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</si>
  <si>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</si>
  <si>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</si>
  <si>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</si>
  <si>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</si>
  <si>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</si>
  <si>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</si>
  <si>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</si>
  <si>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</si>
  <si>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</si>
  <si>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</si>
  <si>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</si>
  <si>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</si>
  <si>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</si>
  <si>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</si>
  <si>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</si>
  <si>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</si>
  <si>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</si>
  <si>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</si>
  <si>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</si>
  <si>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</si>
  <si>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</si>
  <si>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</si>
  <si>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</si>
  <si>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</si>
  <si>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</si>
  <si>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</si>
  <si>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</si>
  <si>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</si>
  <si>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</si>
  <si>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</si>
  <si>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</si>
  <si>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</si>
  <si>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</si>
  <si>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</si>
  <si>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</si>
  <si>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</si>
  <si>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</si>
  <si>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</si>
  <si>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</si>
  <si>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</si>
  <si>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</si>
  <si>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</si>
  <si>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</si>
  <si>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</si>
  <si>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</si>
  <si>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</si>
  <si>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</si>
  <si>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</si>
  <si>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</si>
  <si>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</si>
  <si>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</si>
  <si>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</si>
  <si>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</si>
  <si>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</si>
  <si>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</si>
  <si>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</si>
  <si>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</si>
  <si>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</si>
  <si>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</si>
  <si>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</si>
  <si>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</si>
  <si>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</si>
  <si>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</si>
  <si>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</si>
  <si>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</si>
  <si>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</si>
  <si>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</si>
  <si>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</si>
  <si>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</si>
  <si>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</si>
  <si>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</si>
  <si>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</si>
  <si>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</si>
  <si>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</si>
  <si>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</si>
  <si>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</si>
  <si>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</si>
  <si>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</si>
  <si>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</si>
  <si>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</si>
  <si>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</si>
  <si>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</si>
  <si>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</si>
  <si>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</si>
  <si>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</si>
  <si>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</si>
  <si>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</si>
  <si>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</si>
  <si>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</si>
  <si>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</si>
  <si>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</si>
  <si>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</si>
  <si>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</si>
  <si>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</si>
  <si>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</si>
  <si>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</si>
  <si>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</si>
  <si>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</si>
  <si>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</si>
  <si>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</si>
  <si>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</si>
  <si>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</si>
  <si>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</si>
  <si>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</si>
  <si>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</si>
  <si>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</si>
  <si>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</si>
  <si>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</si>
  <si>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</si>
  <si>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</si>
  <si>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</si>
  <si>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</si>
  <si>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</si>
  <si>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</si>
  <si>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</si>
  <si>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</si>
  <si>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</si>
  <si>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</si>
  <si>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</si>
  <si>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</si>
  <si>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</si>
  <si>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</si>
  <si>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</si>
  <si>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</si>
  <si>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</si>
  <si>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</si>
  <si>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</si>
  <si>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</si>
  <si>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</si>
  <si>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</si>
  <si>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</si>
  <si>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</si>
  <si>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</si>
  <si>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</si>
  <si>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</si>
  <si>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</si>
  <si>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</si>
  <si>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</si>
  <si>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</si>
  <si>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</si>
  <si>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</si>
  <si>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</si>
  <si>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</si>
  <si>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</si>
  <si>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</si>
  <si>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</si>
  <si>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</si>
  <si>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</si>
  <si>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</si>
  <si>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</si>
  <si>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</si>
  <si>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</si>
  <si>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</si>
  <si>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</si>
  <si>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</si>
  <si>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</si>
  <si>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</si>
  <si>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</si>
  <si>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</si>
  <si>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</si>
  <si>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</si>
  <si>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</si>
  <si>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</si>
  <si>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</si>
  <si>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</si>
  <si>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</si>
  <si>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</si>
  <si>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</si>
  <si>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</si>
  <si>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</si>
  <si>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</si>
  <si>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</si>
  <si>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</si>
  <si>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</si>
  <si>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</si>
  <si>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</si>
  <si>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</si>
  <si>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</si>
  <si>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</si>
  <si>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</si>
  <si>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</si>
  <si>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</si>
  <si>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</si>
  <si>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</si>
  <si>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</si>
  <si>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</si>
  <si>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</si>
  <si>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</si>
  <si>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</si>
  <si>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</si>
  <si>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</si>
  <si>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</si>
  <si>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</si>
  <si>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</si>
  <si>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</si>
  <si>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</si>
  <si>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</si>
  <si>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</si>
  <si>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</si>
  <si>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</si>
  <si>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</si>
  <si>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</si>
  <si>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</si>
  <si>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</si>
  <si>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</si>
  <si>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</si>
  <si>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</si>
  <si>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</si>
  <si>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</si>
  <si>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</si>
  <si>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</si>
  <si>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</si>
  <si>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</si>
  <si>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</si>
  <si>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</si>
  <si>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</si>
  <si>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</si>
  <si>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</si>
  <si>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</si>
  <si>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</si>
  <si>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</si>
  <si>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</si>
  <si>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</si>
  <si>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</si>
  <si>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</si>
  <si>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</si>
  <si>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</si>
  <si>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</si>
  <si>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</si>
  <si>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</si>
  <si>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</si>
  <si>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</si>
  <si>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</si>
  <si>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</si>
  <si>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</si>
  <si>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</si>
  <si>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</si>
  <si>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</si>
  <si>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</si>
  <si>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</si>
  <si>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</si>
  <si>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</si>
  <si>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</si>
  <si>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</si>
  <si>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</si>
  <si>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</si>
  <si>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</si>
  <si>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</si>
  <si>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</si>
  <si>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</si>
  <si>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</si>
  <si>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</si>
  <si>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</si>
  <si>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</si>
  <si>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</si>
  <si>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</si>
  <si>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</si>
  <si>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</si>
  <si>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</si>
  <si>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</si>
  <si>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</si>
  <si>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</si>
  <si>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</si>
  <si>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</si>
  <si>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</si>
  <si>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</si>
  <si>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</si>
  <si>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</si>
  <si>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</si>
  <si>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</si>
  <si>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</si>
  <si>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</si>
  <si>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</si>
  <si>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</si>
  <si>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</si>
  <si>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</si>
  <si>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</si>
  <si>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</si>
  <si>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</si>
  <si>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</si>
  <si>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</si>
  <si>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</si>
  <si>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</si>
  <si>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</si>
  <si>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</si>
  <si>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</si>
  <si>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</si>
  <si>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</si>
  <si>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</si>
  <si>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</si>
  <si>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</si>
  <si>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</si>
  <si>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</si>
  <si>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</si>
  <si>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</si>
  <si>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</si>
  <si>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</si>
  <si>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</si>
  <si>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</si>
  <si>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</si>
  <si>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</si>
  <si>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</si>
  <si>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</si>
  <si>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</si>
  <si>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</si>
  <si>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</si>
  <si>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</si>
  <si>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</si>
  <si>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</si>
  <si>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</si>
  <si>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</si>
  <si>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</si>
  <si>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</si>
  <si>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</si>
  <si>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</si>
  <si>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</si>
  <si>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</si>
  <si>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</si>
  <si>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</si>
  <si>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</si>
  <si>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</si>
  <si>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</si>
  <si>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</si>
  <si>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</si>
  <si>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</si>
  <si>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</si>
  <si>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</si>
  <si>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</si>
  <si>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</si>
  <si>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</si>
  <si>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</si>
  <si>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</si>
  <si>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</si>
  <si>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</si>
  <si>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</si>
  <si>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</si>
  <si>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</si>
  <si>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</si>
  <si>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</si>
  <si>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</si>
  <si>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</si>
  <si>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</si>
  <si>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</si>
  <si>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</si>
  <si>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</si>
  <si>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</si>
  <si>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</si>
  <si>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</si>
  <si>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</si>
  <si>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</si>
  <si>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</si>
  <si>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</si>
  <si>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</si>
  <si>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</si>
  <si>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</si>
  <si>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</si>
  <si>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</si>
  <si>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</si>
  <si>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</si>
  <si>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</si>
  <si>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</si>
  <si>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</si>
  <si>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</si>
  <si>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</si>
  <si>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</si>
  <si>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</si>
  <si>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</si>
  <si>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</si>
  <si>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</si>
  <si>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</si>
  <si>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</si>
  <si>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</si>
  <si>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</si>
  <si>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</si>
  <si>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</si>
  <si>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</si>
  <si>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</si>
  <si>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</si>
  <si>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</si>
  <si>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</si>
  <si>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</si>
  <si>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</si>
  <si>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</si>
  <si>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</si>
  <si>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</si>
  <si>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</si>
  <si>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</si>
  <si>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</si>
  <si>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</si>
  <si>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</si>
  <si>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</si>
  <si>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</si>
  <si>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</si>
  <si>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</si>
  <si>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</si>
  <si>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</si>
  <si>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</si>
  <si>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</si>
  <si>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</si>
  <si>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</si>
  <si>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</si>
  <si>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</si>
  <si>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</si>
  <si>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</si>
  <si>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</si>
  <si>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</si>
  <si>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</si>
  <si>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</si>
  <si>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</si>
  <si>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</si>
  <si>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</si>
  <si>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</si>
  <si>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</si>
  <si>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</si>
  <si>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</si>
  <si>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</si>
  <si>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</si>
  <si>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</si>
  <si>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</si>
  <si>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</si>
  <si>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</si>
  <si>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</si>
  <si>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</si>
  <si>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</si>
  <si>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</si>
  <si>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</si>
  <si>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</si>
  <si>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</si>
  <si>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</si>
  <si>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</si>
  <si>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</si>
  <si>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</si>
  <si>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</si>
  <si>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</si>
  <si>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</si>
  <si>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</si>
  <si>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</si>
  <si>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</si>
  <si>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</si>
  <si>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</si>
  <si>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</si>
  <si>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</si>
  <si>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</si>
  <si>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</si>
  <si>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</si>
  <si>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</si>
  <si>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</si>
  <si>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</si>
  <si>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</si>
  <si>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</si>
  <si>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</si>
  <si>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</si>
  <si>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</si>
  <si>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</si>
  <si>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</si>
  <si>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</si>
  <si>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</si>
  <si>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</si>
  <si>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</si>
  <si>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</si>
  <si>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</si>
  <si>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</si>
  <si>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</si>
  <si>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</si>
  <si>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</si>
  <si>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</si>
  <si>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</si>
  <si>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</si>
  <si>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</si>
  <si>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</si>
  <si>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</si>
  <si>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</si>
  <si>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</si>
  <si>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</si>
  <si>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</si>
  <si>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</si>
  <si>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</si>
  <si>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</si>
  <si>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</si>
  <si>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</si>
  <si>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</si>
  <si>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</si>
  <si>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</si>
  <si>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</si>
  <si>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</si>
  <si>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</si>
  <si>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</si>
  <si>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</si>
  <si>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</si>
  <si>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</si>
  <si>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</si>
  <si>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</si>
  <si>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</si>
  <si>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</si>
  <si>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</si>
  <si>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</si>
  <si>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</si>
  <si>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</si>
  <si>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</si>
  <si>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</si>
  <si>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</si>
  <si>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</si>
  <si>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</si>
  <si>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</si>
  <si>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</si>
  <si>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</si>
  <si>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</si>
  <si>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</si>
  <si>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</si>
  <si>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</si>
  <si>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</si>
  <si>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</si>
  <si>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</si>
  <si>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</si>
  <si>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</si>
  <si>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</si>
  <si>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</si>
  <si>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</si>
  <si>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</si>
  <si>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</si>
  <si>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</si>
  <si>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</si>
  <si>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</si>
  <si>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</si>
  <si>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</si>
  <si>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</si>
  <si>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</si>
  <si>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</si>
  <si>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</si>
  <si>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</si>
  <si>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</si>
  <si>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</si>
  <si>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</si>
  <si>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</si>
  <si>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</si>
  <si>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</si>
  <si>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</si>
  <si>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</si>
  <si>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</si>
  <si>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</si>
  <si>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</si>
  <si>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</si>
  <si>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</si>
  <si>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</si>
  <si>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</si>
  <si>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</si>
  <si>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</si>
  <si>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</si>
  <si>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</si>
  <si>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</si>
  <si>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</si>
  <si>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</si>
  <si>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</si>
  <si>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</si>
  <si>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</si>
  <si>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</si>
  <si>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</si>
  <si>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</si>
  <si>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</si>
  <si>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</si>
  <si>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</si>
  <si>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</si>
  <si>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</si>
  <si>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</si>
  <si>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</si>
  <si>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</si>
  <si>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</si>
  <si>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</si>
  <si>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</si>
  <si>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</si>
  <si>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</si>
  <si>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</si>
  <si>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</si>
  <si>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</si>
  <si>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</si>
  <si>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</si>
  <si>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</si>
  <si>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</si>
  <si>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</si>
  <si>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</si>
  <si>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</si>
  <si>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</si>
  <si>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</si>
  <si>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</si>
  <si>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</si>
  <si>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</si>
  <si>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</si>
  <si>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</si>
  <si>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</si>
  <si>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</si>
  <si>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</si>
  <si>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</si>
  <si>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</si>
  <si>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</si>
  <si>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</si>
  <si>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</si>
  <si>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</si>
  <si>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</si>
  <si>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</si>
  <si>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</si>
  <si>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</si>
  <si>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</si>
  <si>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</si>
  <si>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</si>
  <si>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</si>
  <si>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</si>
  <si>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</si>
  <si>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</si>
  <si>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</si>
  <si>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</si>
  <si>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</si>
  <si>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</si>
  <si>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</si>
  <si>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</si>
  <si>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</si>
  <si>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</si>
  <si>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</si>
  <si>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</si>
  <si>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</si>
  <si>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</si>
  <si>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</si>
  <si>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</si>
  <si>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</si>
  <si>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</si>
  <si>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</si>
  <si>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</si>
  <si>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</si>
  <si>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</si>
  <si>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</si>
  <si>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</si>
  <si>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</si>
  <si>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</si>
  <si>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</si>
  <si>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</si>
  <si>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</si>
  <si>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</si>
  <si>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</si>
  <si>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</si>
  <si>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</si>
  <si>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</si>
  <si>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</si>
  <si>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</si>
  <si>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</si>
  <si>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</si>
  <si>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</si>
  <si>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</si>
  <si>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</si>
  <si>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</si>
  <si>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</si>
  <si>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</si>
  <si>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</si>
  <si>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</si>
  <si>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</si>
  <si>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</si>
  <si>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</si>
  <si>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</si>
  <si>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</si>
  <si>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</si>
  <si>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</si>
  <si>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</si>
  <si>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</si>
  <si>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</si>
  <si>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</si>
  <si>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</si>
  <si>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</si>
  <si>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</si>
  <si>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</si>
  <si>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</si>
  <si>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</si>
  <si>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</si>
  <si>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</si>
  <si>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</si>
  <si>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</si>
  <si>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</si>
  <si>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</si>
  <si>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</si>
  <si>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</si>
  <si>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</si>
  <si>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</si>
  <si>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</si>
  <si>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</si>
  <si>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</si>
  <si>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</si>
  <si>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</si>
  <si>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</si>
  <si>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</si>
  <si>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</si>
  <si>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</si>
  <si>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</si>
  <si>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</si>
  <si>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</si>
  <si>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</si>
  <si>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</si>
  <si>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</si>
  <si>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</si>
  <si>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</si>
  <si>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</si>
  <si>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</si>
  <si>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</si>
  <si>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</si>
  <si>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</si>
  <si>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</si>
  <si>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</si>
  <si>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</si>
  <si>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</si>
  <si>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</si>
  <si>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</si>
  <si>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</si>
  <si>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</si>
  <si>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</si>
  <si>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</si>
  <si>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</si>
  <si>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</si>
  <si>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</si>
  <si>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</si>
  <si>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</si>
  <si>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</si>
  <si>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</si>
  <si>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</si>
  <si>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</si>
  <si>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</si>
  <si>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</si>
  <si>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</si>
  <si>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</si>
  <si>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</si>
  <si>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</si>
  <si>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</si>
  <si>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</si>
  <si>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</si>
  <si>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</si>
  <si>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</si>
  <si>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</si>
  <si>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</si>
  <si>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</si>
  <si>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</si>
  <si>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</si>
  <si>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</si>
  <si>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</si>
  <si>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</si>
  <si>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</si>
  <si>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</si>
  <si>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</si>
  <si>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</si>
  <si>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</si>
  <si>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</si>
  <si>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</si>
  <si>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</si>
  <si>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</si>
  <si>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</si>
  <si>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</si>
  <si>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</si>
  <si>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</si>
  <si>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</si>
  <si>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</si>
  <si>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</si>
  <si>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</si>
  <si>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</si>
  <si>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</si>
  <si>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</si>
  <si>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</si>
  <si>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</si>
  <si>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</si>
  <si>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</si>
  <si>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</si>
  <si>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</si>
  <si>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</si>
  <si>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</si>
  <si>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</si>
  <si>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</si>
  <si>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</si>
  <si>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</si>
  <si>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</si>
  <si>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</si>
  <si>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</si>
  <si>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</si>
  <si>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</si>
  <si>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</si>
  <si>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</si>
  <si>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</si>
  <si>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</si>
  <si>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</si>
  <si>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</si>
  <si>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</si>
  <si>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</si>
  <si>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</si>
  <si>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</si>
  <si>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</si>
  <si>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</si>
  <si>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</si>
  <si>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</si>
  <si>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</si>
  <si>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</si>
  <si>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</si>
  <si>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</si>
  <si>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</si>
  <si>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</si>
  <si>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</si>
  <si>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</si>
  <si>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</si>
  <si>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</si>
  <si>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</si>
  <si>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</si>
  <si>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</si>
  <si>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</si>
  <si>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</si>
  <si>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</si>
  <si>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</si>
  <si>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</si>
  <si>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</si>
  <si>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</si>
  <si>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</si>
  <si>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</si>
  <si>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</si>
  <si>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</si>
  <si>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</si>
  <si>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</si>
  <si>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</si>
  <si>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</si>
  <si>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</si>
  <si>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</si>
  <si>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</si>
  <si>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</si>
  <si>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</si>
  <si>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</si>
  <si>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</si>
  <si>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</si>
  <si>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</si>
  <si>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</si>
  <si>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</si>
  <si>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</si>
  <si>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</si>
  <si>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</si>
  <si>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</si>
  <si>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</si>
  <si>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</si>
  <si>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</si>
  <si>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</si>
  <si>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</si>
  <si>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</si>
  <si>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</si>
  <si>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</si>
  <si>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</si>
  <si>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</si>
  <si>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</si>
  <si>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</si>
  <si>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</si>
  <si>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</si>
  <si>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</si>
  <si>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</si>
  <si>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</si>
  <si>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</si>
  <si>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</si>
  <si>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</si>
  <si>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</si>
  <si>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</si>
  <si>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</si>
  <si>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</si>
  <si>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</si>
  <si>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</si>
  <si>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</si>
  <si>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</si>
  <si>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</si>
  <si>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</si>
  <si>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</si>
  <si>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</si>
  <si>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</si>
  <si>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</si>
  <si>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</si>
  <si>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</si>
  <si>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</si>
  <si>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</si>
  <si>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</si>
  <si>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</si>
  <si>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</si>
  <si>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</si>
  <si>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</si>
  <si>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</si>
  <si>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</si>
  <si>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</si>
  <si>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</si>
  <si>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</si>
  <si>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</si>
  <si>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</si>
  <si>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</si>
  <si>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</si>
  <si>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</si>
  <si>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</si>
  <si>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</si>
  <si>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</si>
  <si>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</si>
  <si>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</si>
  <si>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</si>
  <si>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</si>
  <si>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</si>
  <si>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</si>
  <si>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</si>
  <si>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</si>
  <si>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</si>
  <si>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</si>
  <si>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</si>
  <si>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</si>
  <si>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</si>
  <si>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</si>
  <si>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</si>
  <si>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</si>
  <si>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</si>
  <si>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</si>
  <si>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</si>
  <si>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</si>
  <si>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</si>
  <si>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</si>
  <si>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</si>
  <si>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</si>
  <si>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</si>
  <si>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</si>
  <si>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</si>
  <si>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</si>
  <si>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</si>
  <si>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</si>
  <si>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</si>
  <si>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</si>
  <si>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</si>
  <si>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</si>
  <si>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</si>
  <si>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</si>
  <si>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</si>
  <si>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</si>
  <si>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</si>
  <si>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</si>
  <si>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</si>
  <si>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</si>
  <si>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</si>
  <si>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</si>
  <si>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</si>
  <si>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</si>
  <si>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</si>
  <si>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</si>
  <si>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</si>
  <si>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</si>
  <si>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</si>
  <si>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</si>
  <si>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</si>
  <si>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</si>
  <si>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</si>
  <si>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</si>
  <si>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</si>
  <si>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</si>
  <si>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</si>
  <si>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</si>
  <si>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</si>
  <si>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</si>
  <si>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</si>
  <si>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</si>
  <si>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</si>
  <si>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</si>
  <si>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</si>
  <si>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</si>
  <si>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</si>
  <si>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</si>
  <si>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</si>
  <si>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</si>
  <si>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</si>
  <si>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</si>
  <si>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</si>
  <si>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</si>
  <si>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</si>
  <si>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</si>
  <si>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</si>
  <si>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</si>
  <si>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</si>
  <si>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</si>
  <si>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</si>
  <si>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</si>
  <si>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</si>
  <si>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</si>
  <si>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</si>
  <si>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</si>
  <si>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</si>
  <si>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</si>
  <si>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</si>
  <si>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</si>
  <si>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</si>
  <si>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</si>
  <si>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</si>
  <si>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</si>
  <si>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</si>
  <si>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</si>
  <si>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</si>
  <si>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</si>
  <si>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</si>
  <si>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</si>
  <si>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</si>
  <si>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</si>
  <si>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</si>
  <si>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</si>
  <si>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</si>
  <si>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</si>
  <si>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</si>
  <si>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</si>
  <si>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</si>
  <si>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</si>
  <si>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</si>
  <si>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</si>
  <si>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</si>
  <si>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</si>
  <si>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</si>
  <si>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</si>
  <si>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</si>
  <si>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</si>
  <si>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</si>
  <si>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</si>
  <si>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</si>
  <si>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</si>
  <si>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</si>
  <si>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</si>
  <si>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</si>
  <si>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</si>
  <si>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</si>
  <si>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</si>
  <si>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</si>
  <si>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</si>
  <si>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</si>
  <si>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</si>
  <si>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</si>
  <si>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</si>
  <si>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</si>
  <si>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</si>
  <si>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</si>
  <si>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</si>
  <si>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</si>
  <si>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</si>
  <si>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</si>
  <si>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</si>
  <si>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</si>
  <si>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</si>
  <si>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</si>
  <si>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</si>
  <si>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</si>
  <si>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</si>
  <si>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</si>
  <si>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</si>
  <si>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</si>
  <si>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</si>
  <si>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</si>
  <si>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</si>
  <si>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</si>
  <si>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</si>
  <si>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</si>
  <si>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</si>
  <si>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</si>
  <si>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</si>
  <si>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</si>
  <si>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</si>
  <si>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</si>
  <si>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</si>
  <si>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</si>
  <si>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</si>
  <si>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</si>
  <si>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</si>
  <si>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</si>
  <si>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</si>
  <si>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</si>
  <si>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</si>
  <si>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</si>
  <si>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</si>
  <si>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</si>
  <si>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</si>
  <si>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</si>
  <si>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</si>
  <si>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</si>
  <si>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</si>
  <si>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</si>
  <si>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</si>
  <si>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</si>
  <si>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</si>
  <si>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</si>
  <si>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</si>
  <si>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</si>
  <si>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</si>
  <si>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</si>
  <si>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</si>
  <si>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</si>
  <si>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</si>
  <si>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</si>
  <si>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</si>
  <si>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</si>
  <si>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</si>
  <si>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</si>
  <si>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</si>
  <si>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</si>
  <si>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</si>
  <si>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</si>
  <si>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</si>
  <si>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</si>
  <si>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</si>
  <si>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</si>
  <si>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</si>
  <si>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</si>
  <si>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</si>
  <si>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</si>
  <si>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</si>
  <si>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</si>
  <si>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</si>
  <si>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</si>
  <si>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</si>
  <si>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</si>
  <si>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</si>
  <si>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</si>
  <si>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</si>
  <si>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</si>
  <si>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</si>
  <si>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</si>
  <si>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</si>
  <si>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</si>
  <si>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</si>
  <si>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</si>
  <si>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</si>
  <si>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</si>
  <si>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</si>
  <si>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</si>
  <si>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</si>
  <si>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</si>
  <si>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</si>
  <si>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</si>
  <si>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</si>
  <si>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</si>
  <si>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</si>
  <si>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</si>
  <si>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</si>
  <si>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</si>
  <si>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</si>
  <si>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</si>
  <si>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</si>
  <si>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</si>
  <si>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</si>
  <si>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</si>
  <si>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</si>
  <si>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</si>
  <si>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</si>
  <si>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</si>
  <si>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</si>
  <si>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</si>
  <si>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</si>
  <si>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</si>
  <si>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</si>
  <si>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</si>
  <si>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</si>
  <si>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</si>
  <si>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</si>
  <si>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</si>
  <si>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</si>
  <si>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</si>
  <si>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</si>
  <si>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</si>
  <si>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</si>
  <si>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</si>
  <si>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</si>
  <si>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</si>
  <si>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</si>
  <si>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</si>
  <si>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</si>
  <si>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</si>
  <si>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</si>
  <si>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</si>
  <si>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</si>
  <si>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</si>
  <si>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</si>
  <si>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</si>
  <si>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</si>
  <si>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</si>
  <si>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</si>
  <si>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</si>
  <si>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</si>
  <si>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</si>
  <si>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</si>
  <si>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</si>
  <si>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</si>
  <si>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</si>
  <si>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</si>
  <si>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</si>
  <si>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</si>
  <si>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</si>
  <si>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</si>
  <si>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</si>
  <si>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</si>
  <si>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</si>
  <si>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</si>
  <si>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</si>
  <si>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</si>
  <si>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</si>
  <si>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</si>
  <si>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</si>
  <si>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</si>
  <si>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</si>
  <si>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</si>
  <si>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</si>
  <si>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</si>
  <si>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</si>
  <si>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</si>
  <si>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</si>
  <si>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</si>
  <si>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</si>
  <si>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</si>
  <si>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</si>
  <si>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</si>
  <si>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</si>
  <si>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</si>
  <si>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</si>
  <si>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</si>
  <si>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</si>
  <si>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</si>
  <si>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</si>
  <si>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</si>
  <si>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</si>
  <si>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</si>
  <si>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</si>
  <si>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</si>
  <si>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</si>
  <si>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</si>
  <si>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</si>
  <si>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</si>
  <si>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</si>
  <si>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</si>
  <si>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</si>
  <si>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</si>
  <si>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</si>
  <si>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</si>
  <si>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</si>
  <si>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</si>
  <si>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</si>
  <si>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</si>
  <si>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</si>
  <si>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</si>
  <si>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</si>
  <si>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</si>
  <si>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</si>
  <si>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</si>
  <si>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</si>
  <si>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</si>
  <si>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</si>
  <si>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</si>
  <si>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</si>
  <si>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</si>
  <si>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</si>
  <si>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</si>
  <si>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</si>
  <si>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</si>
  <si>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</si>
  <si>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</si>
  <si>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</si>
  <si>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</si>
  <si>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</si>
  <si>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</si>
  <si>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</si>
  <si>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</si>
  <si>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</si>
  <si>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</si>
  <si>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</si>
  <si>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</si>
  <si>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</si>
  <si>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</si>
  <si>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</si>
  <si>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</si>
  <si>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</si>
  <si>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</si>
  <si>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</si>
  <si>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</si>
  <si>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</si>
  <si>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</si>
  <si>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</si>
  <si>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</si>
  <si>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</si>
  <si>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</si>
  <si>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</si>
  <si>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</si>
  <si>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</si>
  <si>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</si>
  <si>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</si>
  <si>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</si>
  <si>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</si>
  <si>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</si>
  <si>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</si>
  <si>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</si>
  <si>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</si>
  <si>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</si>
  <si>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</si>
  <si>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</si>
  <si>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</si>
  <si>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</si>
  <si>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</si>
  <si>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</si>
  <si>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</si>
  <si>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</si>
  <si>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</si>
  <si>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</si>
  <si>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</si>
  <si>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</si>
  <si>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</si>
  <si>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</si>
  <si>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</si>
  <si>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</si>
  <si>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</si>
  <si>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</si>
  <si>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</si>
  <si>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</si>
  <si>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</si>
  <si>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</si>
  <si>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</si>
  <si>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</si>
  <si>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</si>
  <si>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</si>
  <si>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</si>
  <si>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</si>
  <si>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</si>
  <si>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</si>
  <si>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</si>
  <si>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</si>
  <si>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</si>
  <si>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</si>
  <si>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</si>
  <si>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</si>
  <si>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</si>
  <si>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</si>
  <si>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</si>
  <si>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</si>
  <si>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</si>
  <si>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</si>
  <si>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</si>
  <si>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</si>
  <si>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</si>
  <si>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</si>
  <si>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</si>
  <si>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</si>
  <si>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</si>
  <si>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</si>
  <si>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</si>
  <si>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</si>
  <si>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</si>
  <si>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</si>
  <si>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</si>
  <si>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</si>
  <si>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</si>
  <si>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</si>
  <si>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</si>
  <si>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</si>
  <si>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</si>
  <si>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</si>
  <si>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</si>
  <si>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</si>
  <si>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</si>
  <si>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</si>
  <si>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</si>
  <si>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</si>
  <si>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</si>
  <si>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</si>
  <si>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</si>
  <si>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</si>
  <si>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</si>
  <si>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</si>
  <si>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</si>
  <si>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</si>
  <si>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</si>
  <si>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</si>
  <si>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</si>
  <si>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</si>
  <si>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</si>
  <si>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</si>
  <si>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</si>
  <si>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</si>
  <si>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</si>
  <si>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</si>
  <si>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</si>
  <si>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</si>
  <si>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</si>
  <si>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</si>
  <si>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</si>
  <si>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</si>
  <si>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</si>
  <si>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</si>
  <si>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</si>
  <si>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</si>
  <si>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</si>
  <si>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</si>
  <si>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</si>
  <si>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</si>
  <si>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</si>
  <si>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</si>
  <si>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</si>
  <si>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</si>
  <si>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</si>
  <si>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</si>
  <si>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</si>
  <si>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</si>
  <si>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</si>
  <si>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</si>
  <si>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</si>
  <si>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</si>
  <si>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</si>
  <si>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</si>
  <si>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</si>
  <si>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</si>
  <si>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</si>
  <si>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</si>
  <si>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</si>
  <si>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</si>
  <si>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</si>
  <si>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</si>
  <si>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</si>
  <si>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</si>
  <si>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</si>
  <si>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</si>
  <si>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</si>
  <si>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</si>
  <si>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</si>
  <si>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</si>
  <si>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</si>
  <si>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</si>
  <si>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</si>
  <si>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</si>
  <si>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</si>
  <si>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</si>
  <si>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</si>
  <si>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</si>
  <si>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</si>
  <si>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</si>
  <si>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</si>
  <si>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</si>
  <si>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</si>
  <si>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</si>
  <si>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</si>
  <si>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</si>
  <si>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</si>
  <si>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</si>
  <si>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</si>
  <si>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</si>
  <si>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</si>
  <si>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</si>
  <si>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</si>
  <si>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</si>
  <si>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</si>
  <si>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</si>
  <si>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</si>
  <si>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</si>
  <si>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</si>
  <si>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</si>
  <si>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</si>
  <si>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</si>
  <si>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</si>
  <si>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</si>
  <si>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</si>
  <si>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</si>
  <si>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</si>
  <si>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</si>
  <si>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</si>
  <si>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</si>
  <si>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</si>
  <si>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</si>
  <si>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</si>
  <si>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</si>
  <si>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</si>
  <si>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</si>
  <si>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</si>
  <si>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</si>
  <si>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</si>
  <si>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</si>
  <si>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</si>
  <si>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</si>
  <si>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</si>
  <si>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</si>
  <si>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</si>
  <si>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</si>
  <si>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</si>
  <si>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</si>
  <si>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</si>
  <si>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</si>
  <si>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</si>
  <si>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</si>
  <si>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</si>
  <si>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</si>
  <si>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</si>
  <si>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</si>
  <si>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</si>
  <si>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</si>
  <si>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</si>
  <si>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</si>
  <si>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</si>
  <si>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</si>
  <si>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</si>
  <si>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</si>
  <si>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</si>
  <si>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</si>
  <si>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</si>
  <si>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</si>
  <si>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</si>
  <si>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</si>
  <si>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</si>
  <si>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</si>
  <si>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</si>
  <si>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</si>
  <si>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</si>
  <si>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</si>
  <si>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</si>
  <si>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</si>
  <si>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</si>
  <si>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</si>
  <si>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</si>
  <si>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</si>
  <si>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</si>
  <si>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</si>
  <si>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</si>
  <si>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</si>
  <si>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</si>
  <si>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</si>
  <si>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</si>
  <si>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</si>
  <si>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</si>
  <si>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</si>
  <si>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</si>
  <si>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</si>
  <si>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</si>
  <si>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</si>
  <si>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</si>
  <si>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</si>
  <si>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</si>
  <si>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</si>
  <si>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</si>
  <si>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</si>
  <si>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</si>
  <si>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</si>
  <si>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</si>
  <si>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</si>
  <si>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</si>
  <si>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</si>
  <si>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</si>
  <si>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</si>
  <si>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</si>
  <si>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</si>
  <si>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</si>
  <si>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</si>
  <si>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</si>
  <si>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</si>
  <si>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</si>
  <si>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</si>
  <si>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</si>
  <si>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</si>
  <si>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</si>
  <si>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</si>
  <si>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</si>
  <si>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</si>
  <si>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</si>
  <si>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</si>
  <si>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</si>
  <si>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</si>
  <si>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</si>
  <si>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</si>
  <si>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</si>
  <si>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</si>
  <si>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</si>
  <si>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</si>
  <si>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</si>
  <si>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</si>
  <si>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</si>
  <si>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</si>
  <si>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</si>
  <si>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</si>
  <si>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</si>
  <si>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</si>
  <si>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</si>
  <si>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</si>
  <si>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</si>
  <si>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</si>
  <si>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</si>
  <si>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</si>
  <si>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</si>
  <si>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</si>
  <si>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</si>
  <si>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</si>
  <si>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</si>
  <si>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</si>
  <si>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</si>
  <si>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</si>
  <si>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</si>
  <si>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</si>
  <si>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</si>
  <si>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</si>
  <si>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</si>
  <si>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</si>
  <si>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</si>
  <si>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</si>
  <si>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</si>
  <si>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</si>
  <si>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</si>
  <si>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</si>
  <si>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</si>
  <si>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</si>
  <si>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</si>
  <si>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</si>
  <si>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</si>
  <si>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</si>
  <si>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</si>
  <si>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</si>
  <si>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</si>
  <si>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</si>
  <si>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</si>
  <si>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</si>
  <si>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</si>
  <si>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</si>
  <si>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</si>
  <si>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</si>
  <si>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</si>
  <si>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</si>
  <si>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</si>
  <si>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</si>
  <si>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</si>
  <si>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</si>
  <si>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</si>
  <si>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</si>
  <si>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</si>
  <si>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</si>
  <si>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</si>
  <si>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</si>
  <si>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</si>
  <si>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</si>
  <si>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</si>
  <si>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</si>
  <si>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</si>
  <si>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</si>
  <si>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</si>
  <si>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</si>
  <si>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</si>
  <si>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</si>
  <si>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</si>
  <si>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</si>
  <si>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</si>
  <si>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</si>
  <si>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</si>
  <si>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</si>
  <si>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</si>
  <si>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</si>
  <si>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</si>
  <si>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</si>
  <si>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</si>
  <si>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</si>
  <si>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</si>
  <si>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</si>
  <si>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</si>
  <si>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</si>
  <si>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</si>
  <si>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</si>
  <si>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</si>
  <si>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</si>
  <si>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</si>
  <si>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</si>
  <si>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</si>
  <si>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</si>
  <si>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</si>
  <si>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</si>
  <si>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</si>
  <si>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</si>
  <si>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</si>
  <si>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</si>
  <si>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</si>
  <si>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</si>
  <si>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</si>
  <si>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</si>
  <si>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</si>
  <si>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</si>
  <si>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</si>
  <si>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</si>
  <si>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</si>
  <si>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</si>
  <si>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</si>
  <si>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</si>
  <si>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</si>
  <si>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</si>
  <si>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</si>
  <si>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</si>
  <si>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</si>
  <si>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</si>
  <si>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</si>
  <si>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</si>
  <si>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</si>
  <si>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</si>
  <si>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</si>
  <si>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</si>
  <si>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</si>
  <si>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</si>
  <si>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</si>
  <si>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</si>
  <si>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</si>
  <si>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</si>
  <si>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</si>
  <si>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</si>
  <si>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</si>
  <si>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</si>
  <si>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</si>
  <si>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</si>
  <si>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</si>
  <si>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</si>
  <si>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</si>
  <si>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</si>
  <si>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</si>
  <si>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</si>
  <si>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</si>
  <si>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</si>
  <si>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</si>
  <si>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</si>
  <si>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</si>
  <si>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</si>
  <si>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</si>
  <si>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</si>
  <si>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</si>
  <si>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</si>
  <si>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</si>
  <si>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</si>
  <si>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</si>
  <si>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</si>
  <si>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</si>
  <si>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</si>
  <si>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</si>
  <si>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</si>
  <si>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</si>
  <si>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</si>
  <si>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</si>
  <si>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</si>
  <si>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</si>
  <si>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</si>
  <si>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</si>
  <si>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</si>
  <si>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</si>
  <si>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</si>
  <si>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</si>
  <si>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</si>
  <si>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</si>
  <si>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</si>
  <si>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</si>
  <si>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</si>
  <si>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</si>
  <si>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</si>
  <si>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</si>
  <si>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</si>
  <si>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</si>
  <si>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</si>
  <si>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</si>
  <si>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</si>
  <si>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</si>
  <si>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</si>
  <si>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</si>
  <si>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</si>
  <si>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</si>
  <si>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</si>
  <si>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</si>
  <si>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</si>
  <si>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</si>
  <si>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</si>
  <si>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</si>
  <si>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</si>
  <si>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</si>
  <si>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</si>
  <si>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</si>
  <si>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</si>
  <si>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</si>
  <si>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</si>
  <si>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</si>
  <si>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</si>
  <si>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</si>
  <si>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</si>
  <si>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</si>
  <si>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</si>
  <si>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</si>
  <si>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</si>
  <si>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</si>
  <si>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</si>
  <si>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</si>
  <si>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</si>
  <si>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</si>
  <si>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</si>
  <si>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</si>
  <si>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</si>
  <si>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</si>
  <si>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</si>
  <si>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</si>
  <si>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</si>
  <si>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</si>
  <si>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</si>
  <si>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</si>
  <si>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</si>
  <si>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</si>
  <si>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</si>
  <si>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</si>
  <si>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</si>
  <si>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</si>
  <si>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</si>
  <si>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</si>
  <si>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</si>
  <si>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</si>
  <si>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</si>
  <si>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</si>
  <si>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</si>
  <si>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</si>
  <si>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</si>
  <si>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</si>
  <si>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</si>
  <si>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</si>
  <si>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</si>
  <si>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</si>
  <si>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</si>
  <si>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</si>
  <si>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</si>
  <si>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</si>
  <si>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</si>
  <si>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</si>
  <si>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</si>
  <si>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</si>
  <si>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</si>
  <si>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</si>
  <si>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</si>
  <si>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</si>
  <si>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</si>
  <si>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</si>
  <si>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</si>
  <si>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</si>
  <si>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</si>
  <si>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</si>
  <si>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</si>
  <si>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</si>
  <si>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</si>
  <si>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</si>
  <si>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</si>
  <si>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</si>
  <si>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</si>
  <si>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</si>
  <si>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</si>
  <si>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</si>
  <si>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</si>
  <si>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</si>
  <si>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</si>
  <si>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</si>
  <si>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</si>
  <si>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</si>
  <si>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</si>
  <si>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</si>
  <si>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</si>
  <si>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</si>
  <si>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</si>
  <si>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</si>
  <si>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</si>
  <si>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</si>
  <si>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</si>
  <si>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</si>
  <si>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</si>
  <si>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</si>
  <si>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</si>
  <si>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</si>
  <si>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</si>
  <si>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</si>
  <si>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</si>
  <si>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</si>
  <si>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</si>
  <si>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</si>
  <si>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</si>
  <si>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</si>
  <si>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</si>
  <si>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</si>
  <si>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</si>
  <si>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</si>
  <si>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</si>
  <si>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</si>
  <si>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</si>
  <si>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</si>
  <si>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</si>
  <si>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</si>
  <si>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</si>
  <si>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</si>
  <si>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</si>
  <si>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</si>
  <si>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</si>
  <si>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</si>
  <si>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</si>
  <si>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</si>
  <si>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</si>
  <si>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</si>
  <si>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</si>
  <si>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</si>
  <si>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</si>
  <si>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</si>
  <si>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</si>
  <si>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</si>
  <si>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</si>
  <si>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</si>
  <si>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</si>
  <si>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</si>
  <si>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</si>
  <si>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</si>
  <si>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</si>
  <si>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</si>
  <si>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</si>
  <si>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</si>
  <si>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</si>
  <si>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</si>
  <si>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</si>
  <si>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</si>
  <si>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</si>
  <si>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</si>
  <si>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</si>
  <si>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</si>
  <si>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</si>
  <si>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</si>
  <si>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</si>
  <si>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</si>
  <si>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</si>
  <si>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</si>
  <si>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</si>
  <si>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</si>
  <si>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</si>
  <si>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</si>
  <si>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</si>
  <si>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</si>
  <si>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</si>
  <si>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</si>
  <si>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</si>
  <si>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</si>
  <si>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</si>
  <si>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</si>
  <si>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</si>
  <si>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</si>
  <si>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</si>
  <si>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</si>
  <si>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</si>
  <si>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</si>
  <si>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</si>
  <si>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</si>
  <si>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</si>
  <si>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</si>
  <si>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</si>
  <si>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</si>
  <si>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</si>
  <si>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</si>
  <si>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</si>
  <si>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</si>
  <si>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</si>
  <si>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</si>
  <si>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</si>
  <si>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</si>
  <si>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</si>
  <si>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</si>
  <si>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</si>
  <si>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</si>
  <si>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</si>
  <si>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</si>
  <si>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</si>
  <si>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</si>
  <si>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</si>
  <si>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</si>
  <si>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</si>
  <si>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</si>
  <si>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</si>
  <si>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</si>
  <si>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</si>
  <si>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</si>
  <si>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</si>
  <si>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</si>
  <si>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</si>
  <si>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</si>
  <si>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</si>
  <si>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</si>
  <si>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</si>
  <si>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</si>
  <si>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</si>
  <si>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</si>
  <si>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</si>
  <si>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</si>
  <si>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</si>
  <si>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</si>
  <si>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</si>
  <si>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</si>
  <si>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</si>
  <si>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</si>
  <si>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</si>
  <si>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</si>
  <si>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</si>
  <si>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</si>
  <si>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</si>
  <si>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</si>
  <si>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</si>
  <si>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</si>
  <si>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</si>
  <si>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</si>
  <si>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</si>
  <si>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</si>
  <si>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</si>
  <si>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</si>
  <si>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</si>
  <si>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</si>
  <si>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</si>
  <si>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</si>
  <si>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</si>
  <si>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</si>
  <si>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</si>
  <si>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</si>
  <si>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</si>
  <si>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</si>
  <si>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</si>
  <si>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</si>
  <si>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</si>
  <si>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</si>
  <si>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</si>
  <si>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</si>
  <si>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</si>
  <si>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</si>
  <si>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</si>
  <si>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</si>
  <si>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</si>
  <si>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</si>
  <si>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</si>
  <si>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</si>
  <si>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</si>
  <si>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</si>
  <si>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</si>
  <si>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</si>
  <si>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</si>
  <si>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</si>
  <si>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</si>
  <si>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</si>
  <si>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</si>
  <si>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</si>
  <si>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</si>
  <si>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</si>
  <si>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</si>
  <si>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</si>
  <si>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</si>
  <si>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</si>
  <si>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</si>
  <si>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</si>
  <si>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</si>
  <si>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</si>
  <si>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</si>
  <si>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</si>
  <si>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</si>
  <si>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</si>
  <si>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</si>
  <si>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</si>
  <si>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</si>
  <si>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</si>
  <si>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</si>
  <si>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</si>
  <si>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</si>
  <si>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</si>
  <si>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</si>
  <si>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</si>
  <si>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</si>
  <si>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</si>
  <si>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</si>
  <si>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</si>
  <si>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</si>
  <si>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</si>
  <si>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</si>
  <si>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</si>
  <si>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</si>
  <si>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</si>
  <si>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</si>
  <si>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</si>
  <si>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</si>
  <si>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</si>
  <si>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</si>
  <si>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</si>
  <si>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</si>
  <si>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</si>
  <si>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</si>
  <si>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</si>
  <si>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</si>
  <si>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</si>
  <si>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</si>
  <si>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</si>
  <si>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</si>
  <si>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</si>
  <si>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</si>
  <si>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</si>
  <si>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</si>
  <si>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</si>
  <si>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</si>
  <si>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</si>
  <si>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</si>
  <si>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</si>
  <si>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</si>
  <si>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</si>
  <si>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</si>
  <si>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</si>
  <si>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</si>
  <si>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</si>
  <si>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</si>
  <si>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</si>
  <si>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</si>
  <si>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</si>
  <si>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</si>
  <si>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</si>
  <si>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</si>
  <si>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</si>
  <si>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</si>
  <si>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</si>
  <si>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</si>
  <si>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</si>
  <si>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</si>
  <si>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</si>
  <si>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</si>
  <si>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</si>
  <si>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</si>
  <si>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</si>
  <si>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</si>
  <si>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</si>
  <si>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</si>
  <si>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</si>
  <si>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</si>
  <si>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</si>
  <si>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</si>
  <si>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</si>
  <si>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</si>
  <si>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</si>
  <si>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</si>
  <si>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</si>
  <si>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</si>
  <si>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</si>
  <si>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</si>
  <si>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</si>
  <si>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</si>
  <si>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</si>
  <si>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</si>
  <si>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</si>
  <si>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</si>
  <si>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</si>
  <si>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</si>
  <si>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</si>
  <si>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</si>
  <si>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</si>
  <si>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</si>
  <si>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</si>
  <si>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</si>
  <si>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</si>
  <si>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</si>
  <si>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</si>
  <si>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</si>
  <si>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</si>
  <si>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</si>
  <si>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</si>
  <si>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</si>
  <si>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</si>
  <si>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</si>
  <si>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</si>
  <si>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</si>
  <si>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</si>
  <si>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</si>
  <si>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</si>
  <si>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</si>
  <si>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</si>
  <si>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</si>
  <si>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</si>
  <si>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</si>
  <si>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</si>
  <si>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</si>
  <si>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</si>
  <si>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</si>
  <si>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</si>
  <si>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</si>
  <si>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</si>
  <si>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</si>
  <si>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</si>
  <si>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</si>
  <si>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</si>
  <si>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</si>
  <si>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</si>
  <si>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</si>
  <si>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</si>
  <si>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</si>
  <si>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</si>
  <si>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</si>
  <si>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</si>
  <si>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</si>
  <si>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</si>
  <si>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</si>
  <si>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</si>
  <si>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</si>
  <si>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</si>
  <si>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</si>
  <si>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</si>
  <si>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</si>
  <si>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</si>
  <si>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</si>
  <si>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</si>
  <si>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</si>
  <si>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</si>
  <si>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</si>
  <si>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</si>
  <si>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</si>
  <si>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</si>
  <si>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</si>
  <si>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</si>
  <si>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</si>
  <si>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</si>
  <si>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</si>
  <si>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</si>
  <si>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</si>
  <si>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</si>
  <si>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</si>
  <si>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</si>
  <si>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</si>
  <si>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</si>
  <si>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</si>
  <si>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</si>
  <si>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</si>
  <si>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</si>
  <si>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</si>
  <si>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</si>
  <si>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</si>
  <si>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</si>
  <si>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</si>
  <si>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</si>
  <si>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</si>
  <si>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</si>
  <si>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</si>
  <si>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</si>
  <si>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</si>
  <si>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</si>
  <si>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</si>
  <si>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</si>
  <si>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</si>
  <si>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</si>
  <si>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</si>
  <si>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</si>
  <si>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</si>
  <si>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</si>
  <si>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</si>
  <si>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</si>
  <si>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</si>
  <si>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</si>
  <si>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</si>
  <si>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</si>
  <si>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</si>
  <si>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</si>
  <si>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</si>
  <si>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</si>
  <si>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</si>
  <si>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</si>
  <si>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</si>
  <si>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</si>
  <si>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</si>
  <si>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</si>
  <si>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</si>
  <si>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</si>
  <si>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</si>
  <si>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</si>
  <si>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</si>
  <si>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</si>
  <si>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</si>
  <si>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</si>
  <si>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</si>
  <si>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</si>
  <si>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</si>
  <si>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</si>
  <si>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</si>
  <si>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</si>
  <si>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</si>
  <si>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</si>
  <si>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</si>
  <si>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</si>
  <si>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</si>
  <si>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</si>
  <si>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</si>
  <si>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</si>
  <si>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</si>
  <si>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</si>
  <si>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</si>
  <si>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</si>
  <si>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</si>
  <si>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</si>
  <si>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</si>
  <si>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</si>
  <si>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</si>
  <si>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</si>
  <si>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</si>
  <si>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</si>
  <si>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</si>
  <si>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</si>
  <si>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</si>
  <si>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</si>
  <si>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</si>
  <si>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</si>
  <si>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</si>
  <si>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</si>
  <si>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</si>
  <si>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</si>
  <si>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</si>
  <si>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</si>
  <si>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</si>
  <si>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</si>
  <si>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</si>
  <si>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</si>
  <si>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</si>
  <si>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</si>
  <si>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</si>
  <si>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</si>
  <si>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</si>
  <si>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</si>
  <si>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</si>
  <si>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</si>
  <si>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</si>
  <si>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</si>
  <si>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</si>
  <si>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</si>
  <si>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</si>
  <si>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</si>
  <si>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</si>
  <si>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</si>
  <si>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</si>
  <si>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</si>
  <si>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</si>
  <si>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</si>
  <si>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</si>
  <si>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</si>
  <si>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</si>
  <si>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</si>
  <si>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</si>
  <si>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</si>
  <si>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</si>
  <si>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</si>
  <si>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</si>
  <si>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</si>
  <si>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</si>
  <si>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</si>
  <si>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</si>
  <si>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</si>
  <si>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</si>
  <si>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</si>
  <si>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</si>
  <si>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</si>
  <si>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</si>
  <si>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</si>
  <si>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</si>
  <si>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</si>
  <si>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</si>
  <si>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</si>
  <si>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</si>
  <si>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</si>
  <si>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</si>
  <si>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</si>
  <si>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</si>
  <si>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</si>
  <si>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</si>
  <si>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</si>
  <si>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</si>
  <si>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</si>
  <si>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</si>
  <si>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</si>
  <si>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</si>
  <si>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</si>
  <si>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</si>
  <si>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</si>
  <si>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</si>
  <si>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</si>
  <si>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</si>
  <si>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</si>
  <si>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</si>
  <si>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</si>
  <si>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</si>
  <si>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</si>
  <si>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</si>
  <si>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</si>
  <si>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</si>
  <si>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</si>
  <si>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</si>
  <si>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</si>
  <si>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</si>
  <si>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</si>
  <si>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</si>
  <si>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</si>
  <si>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</si>
  <si>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</si>
  <si>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</si>
  <si>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</si>
  <si>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</si>
  <si>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</si>
  <si>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</si>
  <si>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</si>
  <si>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</si>
  <si>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</si>
  <si>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</si>
  <si>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</si>
  <si>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</si>
  <si>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</si>
  <si>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</si>
  <si>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</si>
  <si>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</si>
  <si>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</si>
  <si>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</si>
  <si>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</si>
  <si>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</si>
  <si>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</si>
  <si>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</si>
  <si>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</si>
  <si>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</si>
  <si>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</si>
  <si>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</si>
  <si>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</si>
  <si>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</si>
  <si>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</si>
  <si>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</si>
  <si>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</si>
  <si>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</si>
  <si>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</si>
  <si>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</si>
  <si>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</si>
  <si>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</si>
  <si>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</si>
  <si>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</si>
  <si>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</si>
  <si>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</si>
  <si>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</si>
  <si>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</si>
  <si>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</si>
  <si>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</si>
  <si>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</si>
  <si>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</si>
  <si>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</si>
  <si>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</si>
  <si>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</si>
  <si>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</si>
  <si>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</si>
  <si>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</si>
  <si>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</si>
  <si>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</si>
  <si>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</si>
  <si>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</si>
  <si>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</si>
  <si>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</si>
  <si>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</si>
  <si>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</si>
  <si>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</si>
  <si>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</si>
  <si>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</si>
  <si>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</si>
  <si>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</si>
  <si>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</si>
  <si>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</si>
  <si>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</si>
  <si>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</si>
  <si>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</si>
  <si>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</si>
  <si>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</si>
  <si>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</si>
  <si>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</si>
  <si>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</si>
  <si>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</si>
  <si>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</si>
  <si>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</si>
  <si>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</si>
  <si>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</si>
  <si>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</si>
  <si>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</si>
  <si>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</si>
  <si>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</si>
  <si>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</si>
  <si>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</si>
  <si>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</si>
  <si>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</si>
  <si>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</si>
  <si>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</si>
  <si>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</si>
  <si>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</si>
  <si>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</si>
  <si>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</si>
  <si>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</si>
  <si>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</si>
  <si>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</si>
  <si>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</si>
  <si>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</si>
  <si>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</si>
  <si>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</si>
  <si>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</si>
  <si>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</si>
  <si>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</si>
  <si>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</si>
  <si>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</si>
  <si>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</si>
  <si>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</si>
  <si>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</si>
  <si>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</si>
  <si>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</si>
  <si>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</si>
  <si>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</si>
  <si>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</si>
  <si>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</si>
  <si>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</si>
  <si>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</si>
  <si>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</si>
  <si>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</si>
  <si>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</si>
  <si>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</si>
  <si>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</si>
  <si>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</si>
  <si>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</si>
  <si>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</si>
  <si>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</si>
  <si>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</si>
  <si>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</si>
  <si>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</si>
  <si>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</si>
  <si>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</si>
  <si>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</si>
  <si>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</si>
  <si>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</si>
  <si>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</si>
  <si>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</si>
  <si>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</si>
  <si>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</si>
  <si>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</si>
  <si>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</si>
  <si>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</si>
  <si>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</si>
  <si>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</si>
  <si>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</si>
  <si>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</si>
  <si>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</si>
  <si>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</si>
  <si>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</si>
  <si>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</si>
  <si>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</si>
  <si>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</si>
  <si>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</si>
  <si>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</si>
  <si>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</si>
  <si>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</si>
  <si>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</si>
  <si>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</si>
  <si>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</si>
  <si>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</si>
  <si>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</si>
  <si>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</si>
  <si>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</si>
  <si>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</si>
  <si>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</si>
  <si>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</si>
  <si>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</si>
  <si>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</si>
  <si>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</si>
  <si>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</si>
  <si>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</si>
  <si>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</si>
  <si>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</si>
  <si>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</si>
  <si>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</si>
  <si>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</si>
  <si>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</si>
  <si>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</si>
  <si>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</si>
  <si>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</si>
  <si>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</si>
  <si>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</si>
  <si>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</si>
  <si>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</si>
  <si>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</si>
  <si>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</si>
  <si>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</si>
  <si>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</si>
  <si>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</si>
  <si>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</si>
  <si>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</si>
  <si>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</si>
  <si>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</si>
  <si>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</si>
  <si>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</si>
  <si>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</si>
  <si>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</si>
  <si>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</si>
  <si>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</si>
  <si>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</si>
  <si>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</si>
  <si>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</si>
  <si>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</si>
  <si>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</si>
  <si>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</si>
  <si>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</si>
  <si>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</si>
  <si>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</si>
  <si>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</si>
  <si>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</si>
  <si>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</si>
  <si>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</si>
  <si>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</si>
  <si>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</si>
  <si>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</si>
  <si>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</si>
  <si>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</si>
  <si>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</si>
  <si>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</si>
  <si>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</si>
  <si>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</si>
  <si>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</si>
  <si>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</si>
  <si>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</si>
  <si>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</si>
  <si>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</si>
  <si>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</si>
  <si>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</si>
  <si>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</si>
  <si>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</si>
  <si>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</si>
  <si>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</si>
  <si>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</si>
  <si>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</si>
  <si>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</si>
  <si>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</si>
  <si>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</si>
  <si>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</si>
  <si>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</si>
  <si>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</si>
  <si>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</si>
  <si>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</si>
  <si>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</si>
  <si>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</si>
  <si>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</si>
  <si>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</si>
  <si>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</si>
  <si>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</si>
  <si>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</si>
  <si>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</si>
  <si>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</si>
  <si>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</si>
  <si>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</si>
  <si>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</si>
  <si>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</si>
  <si>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</si>
  <si>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</si>
  <si>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</si>
  <si>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</si>
  <si>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</si>
  <si>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</si>
  <si>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</si>
  <si>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</si>
  <si>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</si>
  <si>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</si>
  <si>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</si>
  <si>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</si>
  <si>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</si>
  <si>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</si>
  <si>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</si>
  <si>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</si>
  <si>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</si>
  <si>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</si>
  <si>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</si>
  <si>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</si>
  <si>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</si>
  <si>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</si>
  <si>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</si>
  <si>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</si>
  <si>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</si>
  <si>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</si>
  <si>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</si>
  <si>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</si>
  <si>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</si>
  <si>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</si>
  <si>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</si>
  <si>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</si>
  <si>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</si>
  <si>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</si>
  <si>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</si>
  <si>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</si>
  <si>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</si>
  <si>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</si>
  <si>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</si>
  <si>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</si>
  <si>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</si>
  <si>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</si>
  <si>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</si>
  <si>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</si>
  <si>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</si>
  <si>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</si>
  <si>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</si>
  <si>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</si>
  <si>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</si>
  <si>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</si>
  <si>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</si>
  <si>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</si>
  <si>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</si>
  <si>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</si>
  <si>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</si>
  <si>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</si>
  <si>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</si>
  <si>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</si>
  <si>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</si>
  <si>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</si>
  <si>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</si>
  <si>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</si>
  <si>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</si>
  <si>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</si>
  <si>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</si>
  <si>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</si>
  <si>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</si>
  <si>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</si>
  <si>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</si>
  <si>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</si>
  <si>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</si>
  <si>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</si>
  <si>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</si>
  <si>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</si>
  <si>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</si>
  <si>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</si>
  <si>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</si>
  <si>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</si>
  <si>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</si>
  <si>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</si>
  <si>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</si>
  <si>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</si>
  <si>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</si>
  <si>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</si>
  <si>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</si>
  <si>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</si>
  <si>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</si>
  <si>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</si>
  <si>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</si>
  <si>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</si>
  <si>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</si>
  <si>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</si>
  <si>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</si>
  <si>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</si>
  <si>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</si>
  <si>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</si>
  <si>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</si>
  <si>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</si>
  <si>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</si>
  <si>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</si>
  <si>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</si>
  <si>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</si>
  <si>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</si>
  <si>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</si>
  <si>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</si>
  <si>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</si>
  <si>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</si>
  <si>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</si>
  <si>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</si>
  <si>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</si>
  <si>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</si>
  <si>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</si>
  <si>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</si>
  <si>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</si>
  <si>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</si>
  <si>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</si>
  <si>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</si>
  <si>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</si>
  <si>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</si>
  <si>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</si>
  <si>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</si>
  <si>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</si>
  <si>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</si>
  <si>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</si>
  <si>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</si>
  <si>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</si>
  <si>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</si>
  <si>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</si>
  <si>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</si>
  <si>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</si>
  <si>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</si>
  <si>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</si>
  <si>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</si>
  <si>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</si>
  <si>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</si>
  <si>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</si>
  <si>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</si>
  <si>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</si>
  <si>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</si>
  <si>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</si>
  <si>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</si>
  <si>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</si>
  <si>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</si>
  <si>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</si>
  <si>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</si>
  <si>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</si>
  <si>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</si>
  <si>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</si>
  <si>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</si>
  <si>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</si>
  <si>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</si>
  <si>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</si>
  <si>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</si>
  <si>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</si>
  <si>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</si>
  <si>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</si>
  <si>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</si>
  <si>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</si>
  <si>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</si>
  <si>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</si>
  <si>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</si>
  <si>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</si>
  <si>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</si>
  <si>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</si>
  <si>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</si>
  <si>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</si>
  <si>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</si>
  <si>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</si>
  <si>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</si>
  <si>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</si>
  <si>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</si>
  <si>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</si>
  <si>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</si>
  <si>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</si>
  <si>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</si>
  <si>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</si>
  <si>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</si>
  <si>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</si>
  <si>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</si>
  <si>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</si>
  <si>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</si>
  <si>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</si>
  <si>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</si>
  <si>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</si>
  <si>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</si>
  <si>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</si>
  <si>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</si>
  <si>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</si>
  <si>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</si>
  <si>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</si>
  <si>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</si>
  <si>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</si>
  <si>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</si>
  <si>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</si>
  <si>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</si>
  <si>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</si>
  <si>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</si>
  <si>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</si>
  <si>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</si>
  <si>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</si>
  <si>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</si>
  <si>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</si>
  <si>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</si>
  <si>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</si>
  <si>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</si>
  <si>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</si>
  <si>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</si>
  <si>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</si>
  <si>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</si>
  <si>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</si>
  <si>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</si>
  <si>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</si>
  <si>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</si>
  <si>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</si>
  <si>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</si>
  <si>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</si>
  <si>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</si>
  <si>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</si>
  <si>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</si>
  <si>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</si>
  <si>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</si>
  <si>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</si>
  <si>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</si>
  <si>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</si>
  <si>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</si>
  <si>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</si>
  <si>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</si>
  <si>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</si>
  <si>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</si>
  <si>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</si>
  <si>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</si>
  <si>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</si>
  <si>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</si>
  <si>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</si>
  <si>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</si>
  <si>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</si>
  <si>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</si>
  <si>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</si>
  <si>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</si>
  <si>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</si>
  <si>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</si>
  <si>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</si>
  <si>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</si>
  <si>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</si>
  <si>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</si>
  <si>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</si>
  <si>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</si>
  <si>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</si>
  <si>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</si>
  <si>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</si>
  <si>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</si>
  <si>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</si>
  <si>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</si>
  <si>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</si>
  <si>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</si>
  <si>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</si>
  <si>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</si>
  <si>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</si>
  <si>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</si>
  <si>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</si>
  <si>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</si>
  <si>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</si>
  <si>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</si>
  <si>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</si>
  <si>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</si>
  <si>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</si>
  <si>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</si>
  <si>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</si>
  <si>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</si>
  <si>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</si>
  <si>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</si>
  <si>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</si>
  <si>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</si>
  <si>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</si>
  <si>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</si>
  <si>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</si>
  <si>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</si>
  <si>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</si>
  <si>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</si>
  <si>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</si>
  <si>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</si>
  <si>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</si>
  <si>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</si>
  <si>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</si>
  <si>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</si>
  <si>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</si>
  <si>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</si>
  <si>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</si>
  <si>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</si>
  <si>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</si>
  <si>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</si>
  <si>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</si>
  <si>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</si>
  <si>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</si>
  <si>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</si>
  <si>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</si>
  <si>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</si>
  <si>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</si>
  <si>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</si>
  <si>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</si>
  <si>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</si>
  <si>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</si>
  <si>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</si>
  <si>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</si>
  <si>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</si>
  <si>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</si>
  <si>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</si>
  <si>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</si>
  <si>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</si>
  <si>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</si>
  <si>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</si>
  <si>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</si>
  <si>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</si>
  <si>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</si>
  <si>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</si>
  <si>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</si>
  <si>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</si>
  <si>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</si>
  <si>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</si>
  <si>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</si>
  <si>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</si>
  <si>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</si>
  <si>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</si>
  <si>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</si>
  <si>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</si>
  <si>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</si>
  <si>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</si>
  <si>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</si>
  <si>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</si>
  <si>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</si>
  <si>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</si>
  <si>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</si>
  <si>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</si>
  <si>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</si>
  <si>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</si>
  <si>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</si>
  <si>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</si>
  <si>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</si>
  <si>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</si>
  <si>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</si>
  <si>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</si>
  <si>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</si>
  <si>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</si>
  <si>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</si>
  <si>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</si>
  <si>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</si>
  <si>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</si>
  <si>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</si>
  <si>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</si>
  <si>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</si>
  <si>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</si>
  <si>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</si>
  <si>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</si>
  <si>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</si>
  <si>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</si>
  <si>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</si>
  <si>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</si>
  <si>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</si>
  <si>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</si>
  <si>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</si>
  <si>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</si>
  <si>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</si>
  <si>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</si>
  <si>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</si>
  <si>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</si>
  <si>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</si>
  <si>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</si>
  <si>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</si>
  <si>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</si>
  <si>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</si>
  <si>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</si>
  <si>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</si>
  <si>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</si>
  <si>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</si>
  <si>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</si>
  <si>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</si>
  <si>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</si>
  <si>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</si>
  <si>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</si>
  <si>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</si>
  <si>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</si>
  <si>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</si>
  <si>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</si>
  <si>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</si>
  <si>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</si>
  <si>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</si>
  <si>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</si>
  <si>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</si>
  <si>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</si>
  <si>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</si>
  <si>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</si>
  <si>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</si>
  <si>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</si>
  <si>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</si>
  <si>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</si>
  <si>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</si>
  <si>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</si>
  <si>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</si>
  <si>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</si>
  <si>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</si>
  <si>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</si>
  <si>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</si>
  <si>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</si>
  <si>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</si>
  <si>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</si>
  <si>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</si>
  <si>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</si>
  <si>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</si>
  <si>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</si>
  <si>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</si>
  <si>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</si>
  <si>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</si>
  <si>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</si>
  <si>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</si>
  <si>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</si>
  <si>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</si>
  <si>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</si>
  <si>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</si>
  <si>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</si>
  <si>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</si>
  <si>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</si>
  <si>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</si>
  <si>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</si>
  <si>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</si>
  <si>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</si>
  <si>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</si>
  <si>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</si>
  <si>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</si>
  <si>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</si>
  <si>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</si>
  <si>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</si>
  <si>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</si>
  <si>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</si>
  <si>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</si>
  <si>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</si>
  <si>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</si>
  <si>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</si>
  <si>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</si>
  <si>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</si>
  <si>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</si>
  <si>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</si>
  <si>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</si>
  <si>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</si>
  <si>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</si>
  <si>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</si>
  <si>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</si>
  <si>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</si>
  <si>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</si>
  <si>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</si>
  <si>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</si>
  <si>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</si>
  <si>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</si>
  <si>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</si>
  <si>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</si>
  <si>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</si>
  <si>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</si>
  <si>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</si>
  <si>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</si>
  <si>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</si>
  <si>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</si>
  <si>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</si>
  <si>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</si>
  <si>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</si>
  <si>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</si>
  <si>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</si>
  <si>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</si>
  <si>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</si>
  <si>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</si>
  <si>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</si>
  <si>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</si>
  <si>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</si>
  <si>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</si>
  <si>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</si>
  <si>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</si>
  <si>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</si>
  <si>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</si>
  <si>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</si>
  <si>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</si>
  <si>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</si>
  <si>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</si>
  <si>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</si>
  <si>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</si>
  <si>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</si>
  <si>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</si>
  <si>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</si>
  <si>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</si>
  <si>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</si>
  <si>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</si>
  <si>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</si>
  <si>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</si>
  <si>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</si>
  <si>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</si>
  <si>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</si>
  <si>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</si>
  <si>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</si>
  <si>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</si>
  <si>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</si>
  <si>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</si>
  <si>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</si>
  <si>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</si>
  <si>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</si>
  <si>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</si>
  <si>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</si>
  <si>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</si>
  <si>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</si>
  <si>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</si>
  <si>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</si>
  <si>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</si>
  <si>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</si>
  <si>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</si>
  <si>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</si>
  <si>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</si>
  <si>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</si>
  <si>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</si>
  <si>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</si>
  <si>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</si>
  <si>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</si>
  <si>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</si>
  <si>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</si>
  <si>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</si>
  <si>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</si>
  <si>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</si>
  <si>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</si>
  <si>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</si>
  <si>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</si>
  <si>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</si>
  <si>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</si>
  <si>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</si>
  <si>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</si>
  <si>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</si>
  <si>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</si>
  <si>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</si>
  <si>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</si>
  <si>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</si>
  <si>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</si>
  <si>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</si>
  <si>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</si>
  <si>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</si>
  <si>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</si>
  <si>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</si>
  <si>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</si>
  <si>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</si>
  <si>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</si>
  <si>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</si>
  <si>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</si>
  <si>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</si>
  <si>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</si>
  <si>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</si>
  <si>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</si>
  <si>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</si>
  <si>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</si>
  <si>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</si>
  <si>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</si>
  <si>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</si>
  <si>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</si>
  <si>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</si>
  <si>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</si>
  <si>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</si>
  <si>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</si>
  <si>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</si>
  <si>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</si>
  <si>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</si>
  <si>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</si>
  <si>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</si>
  <si>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</si>
  <si>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</si>
  <si>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</si>
  <si>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</si>
  <si>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</si>
  <si>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</si>
  <si>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</si>
  <si>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</si>
  <si>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</si>
  <si>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</si>
  <si>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</si>
  <si>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</si>
  <si>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</si>
  <si>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</si>
  <si>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</si>
  <si>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</si>
  <si>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</si>
  <si>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</si>
  <si>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</si>
  <si>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</si>
  <si>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</si>
  <si>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</si>
  <si>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</si>
  <si>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</si>
  <si>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</si>
  <si>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</si>
  <si>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</si>
  <si>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</si>
  <si>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</si>
  <si>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</si>
  <si>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</si>
  <si>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</si>
  <si>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</si>
  <si>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</si>
  <si>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</si>
  <si>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</si>
  <si>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</si>
  <si>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</si>
  <si>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</si>
  <si>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</si>
  <si>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</si>
  <si>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</si>
  <si>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</si>
  <si>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</si>
  <si>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</si>
  <si>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</si>
  <si>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</si>
  <si>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</si>
  <si>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</si>
  <si>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</si>
  <si>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</si>
  <si>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</si>
  <si>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</si>
  <si>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</si>
  <si>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</si>
  <si>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</si>
  <si>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</si>
  <si>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</si>
  <si>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</si>
  <si>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</si>
  <si>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</si>
  <si>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</si>
  <si>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</si>
  <si>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</si>
  <si>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</si>
  <si>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</si>
  <si>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</si>
  <si>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</si>
  <si>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</si>
  <si>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</si>
  <si>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</si>
  <si>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</si>
  <si>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</si>
  <si>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</si>
  <si>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</si>
  <si>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</si>
  <si>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</si>
  <si>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</si>
  <si>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</si>
  <si>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</si>
  <si>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</si>
  <si>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</si>
  <si>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</si>
  <si>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</si>
  <si>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</si>
  <si>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</si>
  <si>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</si>
  <si>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</si>
  <si>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</si>
  <si>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</si>
  <si>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</si>
  <si>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</si>
  <si>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</si>
  <si>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</si>
  <si>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</si>
  <si>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</si>
  <si>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</si>
  <si>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</si>
  <si>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</si>
  <si>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</si>
  <si>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</si>
  <si>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</si>
  <si>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</si>
  <si>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</si>
  <si>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</si>
  <si>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</si>
  <si>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</si>
  <si>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</si>
  <si>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</si>
  <si>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</si>
  <si>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</si>
  <si>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</si>
  <si>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</si>
  <si>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</si>
  <si>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</si>
  <si>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</si>
  <si>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</si>
  <si>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</si>
  <si>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</si>
  <si>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</si>
  <si>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</si>
  <si>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</si>
  <si>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</si>
  <si>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</si>
  <si>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</si>
  <si>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</si>
  <si>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</si>
  <si>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</si>
  <si>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</si>
  <si>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</si>
  <si>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</si>
  <si>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</si>
  <si>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</si>
  <si>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</si>
  <si>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</si>
  <si>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</si>
  <si>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</si>
  <si>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</si>
  <si>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</si>
  <si>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</si>
  <si>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</si>
  <si>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</si>
  <si>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</si>
  <si>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</si>
  <si>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</si>
  <si>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</si>
  <si>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</si>
  <si>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</si>
  <si>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</si>
  <si>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</si>
  <si>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</si>
  <si>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</si>
  <si>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</si>
  <si>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</si>
  <si>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</si>
  <si>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</si>
  <si>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</si>
  <si>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</si>
  <si>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</si>
  <si>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</si>
  <si>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</si>
  <si>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</si>
  <si>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</si>
  <si>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</si>
  <si>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</si>
  <si>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</si>
  <si>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</si>
  <si>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</si>
  <si>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</si>
  <si>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</si>
  <si>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</si>
  <si>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</si>
  <si>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</si>
  <si>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</si>
  <si>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</si>
  <si>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</si>
  <si>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</si>
  <si>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</si>
  <si>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</si>
  <si>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</si>
  <si>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</si>
  <si>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</si>
  <si>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</si>
  <si>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</si>
  <si>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</si>
  <si>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</si>
  <si>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</si>
  <si>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</si>
  <si>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</si>
  <si>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</si>
  <si>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</si>
  <si>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</si>
  <si>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</si>
  <si>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</si>
  <si>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</si>
  <si>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</si>
  <si>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</si>
  <si>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</si>
  <si>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</si>
  <si>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</si>
  <si>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</si>
  <si>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</si>
  <si>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</si>
  <si>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</si>
  <si>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</si>
  <si>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</si>
  <si>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</si>
  <si>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</si>
  <si>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</si>
  <si>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</si>
  <si>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</si>
  <si>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</si>
  <si>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</si>
  <si>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</si>
  <si>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</si>
  <si>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</si>
  <si>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</si>
  <si>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</si>
  <si>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</si>
  <si>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</si>
  <si>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</si>
  <si>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</si>
  <si>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</si>
  <si>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</si>
  <si>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</si>
  <si>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</si>
  <si>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</si>
  <si>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</si>
  <si>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</si>
  <si>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</si>
  <si>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</si>
  <si>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</si>
  <si>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</si>
  <si>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</si>
  <si>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</si>
  <si>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</si>
  <si>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</si>
  <si>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</si>
  <si>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</si>
  <si>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</si>
  <si>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</si>
  <si>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</si>
  <si>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</si>
  <si>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</si>
  <si>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</si>
  <si>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</si>
  <si>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</si>
  <si>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</si>
  <si>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</si>
  <si>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</si>
  <si>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</si>
  <si>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</si>
  <si>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</si>
  <si>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</si>
  <si>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</si>
  <si>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</si>
  <si>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</si>
  <si>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</si>
  <si>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</si>
  <si>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</si>
  <si>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</si>
  <si>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</si>
  <si>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</si>
  <si>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</si>
  <si>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</si>
  <si>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</si>
  <si>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</si>
  <si>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</si>
  <si>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</si>
  <si>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</si>
  <si>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</si>
  <si>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</si>
  <si>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</si>
  <si>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</si>
  <si>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</si>
  <si>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</si>
  <si>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</si>
  <si>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</si>
  <si>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</si>
  <si>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</si>
  <si>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</si>
  <si>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</si>
  <si>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</si>
  <si>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</si>
  <si>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</si>
  <si>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</si>
  <si>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</si>
  <si>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</si>
  <si>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</si>
  <si>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</si>
  <si>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</si>
  <si>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</si>
  <si>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</si>
  <si>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</si>
  <si>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</si>
  <si>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</si>
  <si>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</si>
  <si>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</si>
  <si>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</si>
  <si>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</si>
  <si>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</si>
  <si>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</si>
  <si>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</si>
  <si>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</si>
  <si>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</si>
  <si>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</si>
  <si>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</si>
  <si>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</si>
  <si>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</si>
  <si>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</si>
  <si>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</si>
  <si>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</si>
  <si>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</si>
  <si>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</si>
  <si>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</si>
  <si>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</si>
  <si>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</si>
  <si>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</si>
  <si>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</si>
  <si>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</si>
  <si>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</si>
  <si>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</si>
  <si>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</si>
  <si>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</si>
  <si>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</si>
  <si>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</si>
  <si>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</si>
  <si>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</si>
  <si>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</si>
  <si>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</si>
  <si>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</si>
  <si>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</si>
  <si>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</si>
  <si>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</si>
  <si>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</si>
  <si>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</si>
  <si>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</si>
  <si>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</si>
  <si>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</si>
  <si>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</si>
  <si>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</si>
  <si>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</si>
  <si>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</si>
  <si>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</si>
  <si>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</si>
  <si>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</si>
  <si>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</si>
  <si>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</si>
  <si>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</si>
  <si>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</si>
  <si>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</si>
  <si>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</si>
  <si>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</si>
  <si>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</si>
  <si>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</si>
  <si>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</si>
  <si>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</si>
  <si>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</si>
  <si>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</si>
  <si>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</si>
  <si>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</si>
  <si>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</si>
  <si>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</si>
  <si>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</si>
  <si>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</si>
  <si>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</si>
  <si>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</si>
  <si>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</si>
  <si>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</si>
  <si>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</si>
  <si>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</si>
  <si>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</si>
  <si>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</si>
  <si>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</si>
  <si>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</si>
  <si>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</si>
  <si>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</si>
  <si>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</si>
  <si>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</si>
  <si>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</si>
  <si>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</si>
  <si>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</si>
  <si>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</si>
  <si>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</si>
  <si>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</si>
  <si>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</si>
  <si>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</si>
  <si>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</si>
  <si>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</si>
  <si>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</si>
  <si>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</si>
  <si>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</si>
  <si>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</si>
  <si>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</si>
  <si>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</si>
  <si>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</si>
  <si>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</si>
  <si>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</si>
  <si>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</si>
  <si>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</si>
  <si>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</si>
  <si>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</si>
  <si>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</si>
  <si>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</si>
  <si>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</si>
  <si>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</si>
  <si>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</si>
  <si>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</si>
  <si>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</si>
  <si>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</si>
  <si>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</si>
  <si>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</si>
  <si>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</si>
  <si>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</si>
  <si>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</si>
  <si>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</si>
  <si>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</si>
  <si>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</si>
  <si>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</si>
  <si>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</si>
  <si>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</si>
  <si>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</si>
  <si>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</si>
  <si>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</si>
  <si>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</si>
  <si>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</si>
  <si>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</si>
  <si>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</si>
  <si>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</si>
  <si>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</si>
  <si>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</si>
  <si>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</si>
  <si>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</si>
  <si>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</si>
  <si>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</si>
  <si>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</si>
  <si>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</si>
  <si>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</si>
  <si>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</si>
  <si>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</si>
  <si>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</si>
  <si>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</si>
  <si>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</si>
  <si>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</si>
  <si>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</si>
  <si>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</si>
  <si>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</si>
  <si>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</si>
  <si>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</si>
  <si>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</si>
  <si>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</si>
  <si>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</si>
  <si>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</si>
  <si>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</si>
  <si>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</si>
  <si>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</si>
  <si>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</si>
  <si>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</si>
  <si>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</si>
  <si>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</si>
  <si>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</si>
  <si>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</si>
  <si>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</si>
  <si>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</si>
  <si>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</si>
  <si>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</si>
  <si>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</si>
  <si>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</si>
  <si>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</si>
  <si>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</si>
  <si>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</si>
  <si>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</si>
  <si>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</si>
  <si>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</si>
  <si>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</si>
  <si>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</si>
  <si>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</si>
  <si>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</si>
  <si>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</si>
  <si>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</si>
  <si>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</si>
  <si>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</si>
  <si>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</si>
  <si>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</si>
  <si>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</si>
  <si>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</si>
  <si>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</si>
  <si>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</si>
  <si>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</si>
  <si>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</si>
  <si>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</si>
  <si>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</si>
  <si>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</si>
  <si>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</si>
  <si>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</si>
  <si>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</si>
  <si>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</si>
  <si>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</si>
  <si>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</si>
  <si>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</si>
  <si>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</si>
  <si>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</si>
  <si>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</si>
  <si>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</si>
  <si>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</si>
  <si>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</si>
  <si>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</si>
  <si>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</si>
  <si>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</si>
  <si>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</si>
  <si>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</si>
  <si>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</si>
  <si>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</si>
  <si>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</si>
  <si>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</si>
  <si>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</si>
  <si>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</si>
  <si>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</si>
  <si>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</si>
  <si>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</si>
  <si>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</si>
  <si>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</si>
  <si>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</si>
  <si>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</si>
  <si>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</si>
  <si>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</si>
  <si>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</si>
  <si>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</si>
  <si>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</si>
  <si>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</si>
  <si>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</si>
  <si>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</si>
  <si>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</si>
  <si>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</si>
  <si>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</si>
  <si>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</si>
  <si>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</si>
  <si>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</si>
  <si>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</si>
  <si>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</si>
  <si>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</si>
  <si>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</si>
  <si>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</si>
  <si>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</si>
  <si>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</si>
  <si>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</si>
  <si>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</si>
  <si>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</si>
  <si>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</si>
  <si>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</si>
  <si>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</si>
  <si>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</si>
  <si>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</si>
  <si>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</si>
  <si>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</si>
  <si>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</si>
  <si>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</si>
  <si>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</si>
  <si>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</si>
  <si>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</si>
  <si>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</si>
  <si>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</si>
  <si>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</si>
  <si>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</si>
  <si>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</si>
  <si>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</si>
  <si>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</si>
  <si>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</si>
  <si>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</si>
  <si>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</si>
  <si>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</si>
  <si>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</si>
  <si>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</si>
  <si>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</si>
  <si>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</si>
  <si>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</si>
  <si>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</si>
  <si>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</si>
  <si>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</si>
  <si>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</si>
  <si>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</si>
  <si>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</si>
  <si>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</si>
  <si>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</si>
  <si>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</si>
  <si>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</si>
  <si>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</si>
  <si>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</si>
  <si>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</si>
  <si>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</si>
  <si>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</si>
  <si>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</si>
  <si>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</si>
  <si>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</si>
  <si>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</si>
  <si>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</si>
  <si>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</si>
  <si>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</si>
  <si>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</si>
  <si>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</si>
  <si>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</si>
  <si>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</si>
  <si>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</si>
  <si>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</si>
  <si>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</si>
  <si>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</si>
  <si>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</si>
  <si>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</si>
  <si>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</si>
  <si>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</si>
  <si>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</si>
  <si>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</si>
  <si>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</si>
  <si>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</si>
  <si>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</si>
  <si>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</si>
  <si>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</si>
  <si>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</si>
  <si>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</si>
  <si>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</si>
  <si>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</si>
  <si>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</si>
  <si>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</si>
  <si>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</si>
  <si>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</si>
  <si>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</si>
  <si>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</si>
  <si>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</si>
  <si>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</si>
  <si>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</si>
  <si>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</si>
  <si>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</si>
  <si>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</si>
  <si>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</si>
  <si>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</si>
  <si>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</si>
  <si>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</si>
  <si>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</si>
  <si>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</si>
  <si>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</si>
  <si>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</si>
  <si>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</si>
  <si>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</si>
  <si>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</si>
  <si>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</si>
  <si>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</si>
  <si>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</si>
  <si>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</si>
  <si>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</si>
  <si>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</si>
  <si>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</si>
  <si>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</si>
  <si>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</si>
  <si>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</si>
  <si>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</si>
  <si>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</si>
  <si>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</si>
  <si>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</si>
  <si>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</si>
  <si>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</si>
  <si>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</si>
  <si>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</si>
  <si>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</si>
  <si>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</si>
  <si>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</si>
  <si>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</si>
  <si>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</si>
  <si>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</si>
  <si>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</si>
  <si>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</si>
  <si>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</si>
  <si>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</si>
  <si>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</si>
  <si>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</si>
  <si>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</si>
  <si>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</si>
  <si>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</si>
  <si>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</si>
  <si>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</si>
  <si>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</si>
  <si>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</si>
  <si>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</si>
  <si>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</si>
  <si>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</si>
  <si>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</si>
  <si>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</si>
  <si>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</si>
  <si>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</si>
  <si>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</si>
  <si>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</si>
  <si>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</si>
  <si>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</si>
  <si>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</si>
  <si>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</si>
  <si>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</si>
  <si>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</si>
  <si>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</si>
  <si>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</si>
  <si>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</si>
  <si>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</si>
  <si>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</si>
  <si>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</si>
  <si>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</si>
  <si>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</si>
  <si>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</si>
  <si>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</si>
  <si>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</si>
  <si>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</si>
  <si>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</si>
  <si>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</si>
  <si>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</si>
  <si>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</si>
  <si>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</si>
  <si>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</si>
  <si>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</si>
  <si>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</si>
  <si>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</si>
  <si>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</si>
  <si>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</si>
  <si>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</si>
  <si>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</si>
  <si>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</si>
  <si>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</si>
  <si>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</si>
  <si>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</si>
  <si>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</si>
  <si>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</si>
  <si>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</si>
  <si>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</si>
  <si>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</si>
  <si>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</si>
  <si>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</si>
  <si>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</si>
  <si>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</si>
  <si>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</si>
  <si>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</si>
  <si>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</si>
  <si>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</si>
  <si>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</si>
  <si>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</si>
  <si>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</si>
  <si>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</si>
  <si>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</si>
  <si>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</si>
  <si>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</si>
  <si>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</si>
  <si>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</si>
  <si>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</si>
  <si>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</si>
  <si>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</si>
  <si>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</si>
  <si>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</si>
  <si>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</si>
  <si>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</si>
  <si>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</si>
  <si>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</si>
  <si>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</si>
  <si>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</si>
  <si>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</si>
  <si>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</si>
  <si>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</si>
  <si>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</si>
  <si>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</si>
  <si>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</si>
  <si>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</si>
  <si>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</si>
  <si>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</si>
  <si>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</si>
  <si>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</si>
  <si>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</si>
  <si>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</si>
  <si>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</si>
  <si>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</si>
  <si>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</si>
  <si>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</si>
  <si>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</si>
  <si>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</si>
  <si>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</si>
  <si>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</si>
  <si>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</si>
  <si>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</si>
  <si>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</si>
  <si>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</si>
  <si>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</si>
  <si>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</si>
  <si>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</si>
  <si>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</si>
  <si>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</si>
  <si>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</si>
  <si>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</si>
  <si>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</si>
  <si>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</si>
  <si>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</si>
  <si>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</si>
  <si>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</si>
  <si>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</si>
  <si>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</si>
  <si>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</si>
  <si>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</si>
  <si>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</si>
  <si>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</si>
  <si>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</si>
  <si>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</si>
  <si>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</si>
  <si>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</si>
  <si>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</si>
  <si>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</si>
  <si>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</si>
  <si>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</si>
  <si>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</si>
  <si>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</si>
  <si>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</si>
  <si>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</si>
  <si>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</si>
  <si>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</si>
  <si>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</si>
  <si>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</si>
  <si>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</si>
  <si>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</si>
  <si>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</si>
  <si>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</si>
  <si>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</si>
  <si>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</si>
  <si>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</si>
  <si>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</si>
  <si>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</si>
  <si>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</si>
  <si>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</si>
  <si>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</si>
  <si>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</si>
  <si>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</si>
  <si>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</si>
  <si>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</si>
  <si>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</si>
  <si>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</si>
  <si>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</si>
  <si>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</si>
  <si>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</si>
  <si>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</si>
  <si>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</si>
  <si>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</si>
  <si>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</si>
  <si>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</si>
  <si>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</si>
  <si>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</si>
  <si>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</si>
  <si>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</si>
  <si>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</si>
  <si>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</si>
  <si>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</si>
  <si>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</si>
  <si>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</si>
  <si>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</si>
  <si>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</si>
  <si>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</si>
  <si>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</si>
  <si>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</si>
  <si>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</si>
  <si>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</si>
  <si>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</si>
  <si>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</si>
  <si>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</si>
  <si>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</si>
  <si>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</si>
  <si>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</si>
  <si>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</si>
  <si>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</si>
  <si>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</si>
  <si>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</si>
  <si>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</si>
  <si>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</si>
  <si>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</si>
  <si>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</si>
  <si>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</si>
  <si>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</si>
  <si>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</si>
  <si>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</si>
  <si>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</si>
  <si>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</si>
  <si>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</si>
  <si>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</si>
  <si>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</si>
  <si>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</si>
  <si>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</si>
  <si>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</si>
  <si>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</si>
  <si>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</si>
  <si>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</si>
  <si>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</si>
  <si>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</si>
  <si>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</si>
  <si>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</si>
  <si>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</si>
  <si>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</si>
  <si>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</si>
  <si>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</si>
  <si>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</si>
  <si>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</si>
  <si>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</si>
  <si>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</si>
  <si>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</si>
  <si>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</si>
  <si>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</si>
  <si>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</si>
  <si>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</si>
  <si>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</si>
  <si>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</si>
  <si>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</si>
  <si>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</si>
  <si>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</si>
  <si>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</si>
  <si>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</si>
  <si>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</si>
  <si>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</si>
  <si>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</si>
  <si>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</si>
  <si>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</si>
  <si>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</si>
  <si>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</si>
  <si>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</si>
  <si>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</si>
  <si>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</si>
  <si>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</si>
  <si>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</si>
  <si>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</si>
  <si>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</si>
  <si>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</si>
  <si>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</si>
  <si>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</si>
  <si>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</si>
  <si>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</si>
  <si>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</si>
  <si>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</si>
  <si>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</si>
  <si>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</si>
  <si>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</si>
  <si>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</si>
  <si>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</si>
  <si>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</si>
  <si>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</si>
  <si>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</si>
  <si>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</si>
  <si>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</si>
  <si>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</si>
  <si>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</si>
  <si>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</si>
  <si>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</si>
  <si>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</si>
  <si>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</si>
  <si>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</si>
  <si>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</si>
  <si>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</si>
  <si>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</si>
  <si>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</si>
  <si>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</si>
  <si>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</si>
  <si>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</si>
  <si>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</si>
  <si>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</si>
  <si>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</si>
  <si>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</si>
  <si>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</si>
  <si>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</si>
  <si>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</si>
  <si>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</si>
  <si>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</si>
  <si>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</si>
  <si>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</si>
  <si>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</si>
  <si>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</si>
  <si>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</si>
  <si>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</si>
  <si>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</si>
  <si>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</si>
  <si>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</si>
  <si>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</si>
  <si>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</si>
  <si>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</si>
  <si>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</si>
  <si>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</si>
  <si>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</si>
  <si>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</si>
  <si>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</si>
  <si>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</si>
  <si>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</si>
  <si>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</si>
  <si>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</si>
  <si>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</si>
  <si>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</si>
  <si>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</si>
  <si>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</si>
  <si>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</si>
  <si>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</si>
  <si>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</si>
  <si>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</si>
  <si>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</si>
  <si>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</si>
  <si>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</si>
  <si>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</si>
  <si>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</si>
  <si>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</si>
  <si>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</si>
  <si>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</si>
  <si>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</si>
  <si>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</si>
  <si>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</si>
  <si>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</si>
  <si>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</si>
  <si>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</si>
  <si>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</si>
  <si>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</si>
  <si>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</si>
  <si>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</si>
  <si>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</si>
  <si>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</si>
  <si>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</si>
  <si>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</si>
  <si>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</si>
  <si>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</si>
  <si>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</si>
  <si>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</si>
  <si>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</si>
  <si>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</si>
  <si>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</si>
  <si>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</si>
  <si>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</si>
  <si>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</si>
  <si>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</si>
  <si>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</si>
  <si>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</si>
  <si>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</si>
  <si>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</si>
  <si>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</si>
  <si>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</si>
  <si>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</si>
  <si>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</si>
  <si>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</si>
  <si>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</si>
  <si>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</si>
  <si>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</si>
  <si>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</si>
  <si>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</si>
  <si>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</si>
  <si>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</si>
  <si>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</si>
  <si>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</si>
  <si>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</si>
  <si>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</si>
  <si>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</si>
  <si>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</si>
  <si>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</si>
  <si>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</si>
  <si>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</si>
  <si>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</si>
  <si>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</si>
  <si>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</si>
  <si>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</si>
  <si>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</si>
  <si>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</si>
  <si>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</si>
  <si>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</si>
  <si>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</si>
  <si>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</si>
  <si>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</si>
  <si>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</si>
  <si>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</si>
  <si>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</si>
  <si>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</si>
  <si>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</si>
  <si>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</si>
  <si>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</si>
  <si>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</si>
  <si>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</si>
  <si>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</si>
  <si>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</si>
  <si>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</si>
  <si>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</si>
  <si>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</si>
  <si>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</si>
  <si>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</si>
  <si>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</si>
  <si>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</si>
  <si>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</si>
  <si>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</si>
  <si>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</si>
  <si>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</si>
  <si>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</si>
  <si>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</si>
  <si>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</si>
  <si>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</si>
  <si>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</si>
  <si>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</si>
  <si>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</si>
  <si>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</si>
  <si>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</si>
  <si>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</si>
  <si>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</si>
  <si>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</si>
  <si>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</si>
  <si>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</si>
  <si>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</si>
  <si>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</si>
  <si>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</si>
  <si>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</si>
  <si>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</si>
  <si>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</si>
  <si>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</si>
  <si>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</si>
  <si>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</si>
  <si>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</si>
  <si>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</si>
  <si>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</si>
  <si>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</si>
  <si>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</si>
  <si>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</si>
  <si>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</si>
  <si>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</si>
  <si>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</si>
  <si>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</si>
  <si>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</si>
  <si>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</si>
  <si>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</si>
  <si>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</si>
  <si>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</si>
  <si>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</si>
  <si>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</si>
  <si>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</si>
  <si>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</si>
  <si>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</si>
  <si>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</si>
  <si>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</si>
  <si>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</si>
  <si>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</si>
  <si>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</si>
  <si>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</si>
  <si>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</si>
  <si>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</si>
  <si>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</si>
  <si>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</si>
  <si>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</si>
  <si>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</si>
  <si>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</si>
  <si>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</si>
  <si>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</si>
  <si>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</si>
  <si>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</si>
  <si>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</si>
  <si>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</si>
  <si>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</si>
  <si>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</si>
  <si>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</si>
  <si>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</si>
  <si>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</si>
  <si>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</si>
  <si>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</si>
  <si>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</si>
  <si>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</si>
  <si>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</si>
  <si>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</si>
  <si>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</si>
  <si>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</si>
  <si>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</si>
  <si>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</si>
  <si>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</si>
  <si>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</si>
  <si>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</si>
  <si>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</si>
  <si>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</si>
  <si>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</si>
  <si>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</si>
  <si>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</si>
  <si>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</si>
  <si>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</si>
  <si>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</si>
  <si>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</si>
  <si>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</si>
  <si>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</si>
  <si>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</si>
  <si>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</si>
  <si>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</si>
  <si>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</si>
  <si>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</si>
  <si>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</si>
  <si>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</si>
  <si>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</si>
  <si>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</si>
  <si>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</si>
  <si>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</si>
  <si>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</si>
  <si>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</si>
  <si>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</si>
  <si>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</si>
  <si>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</si>
  <si>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</si>
  <si>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</si>
  <si>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</si>
  <si>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</si>
  <si>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</si>
  <si>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</si>
  <si>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</si>
  <si>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</si>
  <si>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</si>
  <si>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</si>
  <si>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</si>
  <si>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</si>
  <si>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</si>
  <si>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</si>
  <si>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</si>
  <si>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</si>
  <si>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</si>
  <si>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</si>
  <si>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</si>
  <si>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</si>
  <si>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</si>
  <si>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</si>
  <si>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</si>
  <si>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</si>
  <si>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</si>
  <si>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</si>
  <si>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</si>
  <si>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</si>
  <si>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</si>
  <si>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</si>
  <si>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</si>
  <si>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</si>
  <si>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</si>
  <si>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</si>
  <si>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</si>
  <si>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</si>
  <si>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</si>
  <si>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</si>
  <si>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</si>
  <si>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</si>
  <si>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</si>
  <si>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</si>
  <si>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</si>
  <si>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</si>
  <si>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</si>
  <si>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</si>
  <si>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</si>
  <si>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</si>
  <si>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</si>
  <si>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</si>
  <si>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</si>
  <si>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</si>
  <si>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</si>
  <si>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</si>
  <si>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</si>
  <si>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</si>
  <si>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</si>
  <si>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</si>
  <si>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</si>
  <si>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</si>
  <si>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</si>
  <si>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</si>
  <si>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</si>
  <si>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</si>
  <si>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</si>
  <si>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</si>
  <si>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</si>
  <si>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</si>
  <si>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</si>
  <si>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</si>
  <si>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</si>
  <si>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</si>
  <si>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</si>
  <si>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</si>
  <si>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</si>
  <si>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</si>
  <si>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</si>
  <si>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</si>
  <si>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</si>
  <si>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</si>
  <si>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</si>
  <si>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</si>
  <si>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</si>
  <si>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</si>
  <si>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</si>
  <si>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</si>
  <si>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</si>
  <si>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</si>
  <si>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</si>
  <si>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</si>
  <si>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</si>
  <si>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</si>
  <si>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</si>
  <si>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</si>
  <si>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</si>
  <si>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</si>
  <si>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</si>
  <si>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</si>
  <si>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</si>
  <si>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</si>
  <si>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</si>
  <si>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</si>
  <si>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</si>
  <si>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</si>
  <si>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</si>
  <si>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</si>
  <si>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</si>
  <si>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</si>
  <si>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</si>
  <si>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</si>
  <si>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</si>
  <si>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</si>
  <si>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</si>
  <si>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</si>
  <si>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</si>
  <si>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</si>
  <si>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</si>
  <si>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</si>
  <si>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</si>
  <si>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</si>
  <si>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</si>
  <si>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</si>
  <si>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</si>
  <si>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</si>
  <si>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</si>
  <si>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</si>
  <si>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</si>
  <si>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</si>
  <si>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</si>
  <si>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</si>
  <si>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</si>
  <si>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</si>
  <si>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</si>
  <si>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</si>
  <si>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</si>
  <si>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</si>
  <si>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</si>
  <si>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</si>
  <si>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</si>
  <si>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</si>
  <si>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</si>
  <si>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</si>
  <si>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</si>
  <si>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</si>
  <si>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</si>
  <si>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</si>
  <si>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</si>
  <si>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</si>
  <si>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</si>
  <si>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</si>
  <si>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</si>
  <si>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</si>
  <si>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</si>
  <si>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</si>
  <si>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</si>
  <si>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</si>
  <si>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</si>
  <si>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</si>
  <si>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</si>
  <si>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</si>
  <si>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</si>
  <si>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</si>
  <si>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</si>
  <si>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</si>
  <si>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</si>
  <si>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</si>
  <si>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</si>
  <si>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</si>
  <si>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</si>
  <si>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</si>
  <si>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</si>
  <si>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</si>
  <si>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</si>
  <si>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</si>
  <si>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</si>
  <si>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</si>
  <si>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</si>
  <si>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</si>
  <si>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</si>
  <si>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</si>
  <si>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</si>
  <si>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</si>
  <si>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</si>
  <si>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</si>
  <si>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</si>
  <si>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</si>
  <si>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</si>
  <si>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</si>
  <si>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</si>
  <si>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</si>
  <si>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</si>
  <si>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</si>
  <si>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</si>
  <si>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</si>
  <si>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</si>
  <si>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</si>
  <si>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</si>
  <si>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</si>
  <si>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</si>
  <si>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</si>
  <si>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</si>
  <si>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</si>
  <si>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</si>
  <si>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</si>
  <si>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</si>
  <si>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</si>
  <si>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</si>
  <si>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</si>
  <si>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</si>
  <si>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</si>
  <si>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</si>
  <si>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</si>
  <si>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</si>
  <si>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</si>
  <si>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</si>
  <si>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</si>
  <si>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</si>
  <si>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</si>
  <si>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</si>
  <si>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</si>
  <si>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</si>
  <si>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</si>
  <si>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</si>
  <si>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</si>
  <si>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</si>
  <si>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</si>
  <si>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</si>
  <si>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</si>
  <si>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</si>
  <si>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</si>
  <si>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</si>
  <si>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</si>
  <si>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</si>
  <si>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</si>
  <si>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</si>
  <si>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</si>
  <si>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</si>
  <si>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</si>
  <si>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</si>
  <si>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</si>
  <si>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</si>
  <si>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</si>
  <si>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</si>
  <si>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</si>
  <si>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</si>
  <si>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</si>
  <si>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</si>
  <si>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</si>
  <si>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</si>
  <si>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</si>
  <si>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</si>
  <si>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</si>
  <si>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</si>
  <si>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</si>
  <si>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</si>
  <si>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</si>
  <si>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</si>
  <si>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</si>
  <si>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</si>
  <si>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</si>
  <si>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</si>
  <si>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</si>
  <si>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</si>
  <si>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</si>
  <si>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</si>
  <si>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</si>
  <si>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</si>
  <si>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</si>
  <si>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</si>
  <si>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</si>
  <si>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</si>
  <si>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</si>
  <si>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</si>
  <si>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</si>
  <si>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</si>
  <si>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</si>
  <si>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</si>
  <si>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</si>
  <si>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</si>
  <si>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</si>
  <si>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</si>
  <si>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</si>
  <si>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</si>
  <si>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</si>
  <si>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</si>
  <si>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</si>
  <si>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</si>
  <si>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</si>
  <si>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</si>
  <si>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</si>
  <si>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</si>
  <si>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</si>
  <si>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</si>
  <si>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</si>
  <si>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</si>
  <si>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</si>
  <si>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</si>
  <si>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</si>
  <si>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</si>
  <si>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</si>
  <si>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</si>
  <si>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</si>
  <si>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</si>
  <si>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</si>
  <si>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</si>
  <si>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</si>
  <si>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</si>
  <si>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</si>
  <si>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</si>
  <si>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</si>
  <si>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</si>
  <si>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</si>
  <si>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</si>
  <si>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</si>
  <si>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</si>
  <si>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</si>
  <si>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</si>
  <si>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</si>
  <si>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</si>
  <si>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</si>
  <si>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</si>
  <si>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</si>
  <si>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</si>
  <si>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</si>
  <si>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</si>
  <si>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</si>
  <si>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</si>
  <si>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</si>
  <si>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</si>
  <si>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</si>
  <si>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</si>
  <si>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</si>
  <si>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</si>
  <si>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</si>
  <si>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</si>
  <si>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</si>
  <si>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</si>
  <si>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</si>
  <si>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</si>
  <si>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</si>
  <si>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</si>
  <si>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</si>
  <si>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</si>
  <si>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</si>
  <si>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</si>
  <si>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</si>
  <si>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</si>
  <si>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</si>
  <si>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</si>
  <si>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</si>
  <si>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</si>
  <si>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</si>
  <si>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</si>
  <si>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</si>
  <si>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</si>
  <si>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</si>
  <si>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</si>
  <si>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</si>
  <si>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</si>
  <si>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</si>
  <si>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</si>
  <si>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</si>
  <si>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</si>
  <si>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</si>
  <si>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</si>
  <si>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</si>
  <si>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</si>
  <si>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</si>
  <si>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</si>
  <si>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</si>
  <si>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</si>
  <si>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</si>
  <si>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</si>
  <si>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</si>
  <si>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</si>
  <si>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</si>
  <si>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</si>
  <si>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</si>
  <si>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</si>
  <si>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</si>
  <si>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</si>
  <si>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</si>
  <si>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</si>
  <si>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</si>
  <si>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</si>
  <si>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</si>
  <si>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</si>
  <si>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</si>
  <si>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</si>
  <si>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</si>
  <si>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</si>
  <si>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</si>
  <si>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</si>
  <si>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</si>
  <si>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</si>
  <si>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</si>
  <si>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</si>
  <si>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</si>
  <si>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</si>
  <si>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</si>
  <si>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</si>
  <si>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</si>
  <si>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</si>
  <si>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</si>
  <si>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</si>
  <si>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</si>
  <si>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</si>
  <si>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</si>
  <si>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</si>
  <si>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</si>
  <si>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</si>
  <si>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</si>
  <si>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</si>
  <si>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</si>
  <si>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</si>
  <si>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</si>
  <si>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</si>
  <si>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</si>
  <si>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</si>
  <si>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</si>
  <si>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</si>
  <si>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</si>
  <si>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</si>
  <si>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</si>
  <si>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</si>
  <si>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</si>
  <si>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</si>
  <si>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</si>
  <si>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</si>
  <si>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</si>
  <si>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</si>
  <si>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</si>
  <si>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</si>
  <si>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</si>
  <si>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</si>
  <si>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</si>
  <si>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</si>
  <si>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</si>
  <si>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</si>
  <si>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</si>
  <si>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</si>
  <si>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</si>
  <si>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</si>
  <si>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</si>
  <si>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</si>
  <si>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</si>
  <si>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</si>
  <si>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</si>
  <si>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</si>
  <si>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</si>
  <si>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</si>
  <si>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</si>
  <si>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</si>
  <si>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</si>
  <si>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</si>
  <si>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</si>
  <si>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</si>
  <si>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</si>
  <si>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</si>
  <si>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</si>
  <si>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</si>
  <si>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</si>
  <si>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</si>
  <si>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</si>
  <si>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</si>
  <si>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</si>
  <si>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</si>
  <si>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</si>
  <si>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</si>
  <si>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</si>
  <si>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</si>
  <si>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</si>
  <si>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</si>
  <si>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</si>
  <si>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</si>
  <si>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</si>
  <si>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</si>
  <si>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</si>
  <si>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</si>
  <si>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</si>
  <si>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</si>
  <si>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</si>
  <si>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</si>
  <si>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</si>
  <si>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</si>
  <si>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</si>
  <si>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</si>
  <si>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</si>
  <si>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</si>
  <si>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</si>
  <si>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</si>
  <si>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</si>
  <si>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</si>
  <si>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</si>
  <si>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</si>
  <si>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</si>
  <si>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</si>
  <si>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</si>
  <si>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</si>
  <si>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</si>
  <si>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</si>
  <si>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</si>
  <si>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</si>
  <si>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</si>
  <si>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</si>
  <si>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</si>
  <si>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</si>
  <si>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</si>
  <si>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</si>
  <si>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</si>
  <si>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</si>
  <si>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</si>
  <si>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</si>
  <si>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</si>
  <si>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</si>
  <si>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</si>
  <si>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</si>
  <si>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</si>
  <si>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</si>
  <si>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</si>
  <si>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</si>
  <si>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</si>
  <si>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</si>
  <si>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</si>
  <si>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</si>
  <si>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</si>
  <si>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</si>
  <si>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</si>
  <si>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</si>
  <si>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</si>
  <si>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</si>
  <si>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</si>
  <si>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</si>
  <si>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</si>
  <si>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</si>
  <si>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</si>
  <si>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</si>
  <si>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</si>
  <si>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</si>
  <si>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</si>
  <si>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</si>
  <si>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</si>
  <si>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</si>
  <si>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</si>
  <si>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</si>
  <si>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</si>
  <si>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</si>
  <si>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</si>
  <si>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</si>
  <si>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</si>
  <si>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</si>
  <si>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</si>
  <si>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</si>
  <si>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</si>
  <si>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</si>
  <si>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</si>
  <si>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</si>
  <si>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</si>
  <si>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</si>
  <si>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</si>
  <si>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</si>
  <si>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</si>
  <si>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</si>
  <si>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</si>
  <si>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</si>
  <si>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</si>
  <si>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</si>
  <si>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</si>
  <si>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</si>
  <si>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</si>
  <si>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</si>
  <si>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</si>
  <si>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</si>
  <si>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</si>
  <si>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</si>
  <si>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</si>
  <si>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</si>
  <si>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</si>
  <si>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</si>
  <si>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</si>
  <si>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</si>
  <si>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</si>
  <si>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</si>
  <si>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</si>
  <si>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</si>
  <si>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</si>
  <si>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</si>
  <si>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</si>
  <si>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</si>
  <si>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</si>
  <si>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</si>
  <si>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</si>
  <si>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</si>
  <si>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</si>
  <si>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</si>
  <si>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</si>
  <si>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</si>
  <si>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</si>
  <si>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</si>
  <si>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</si>
  <si>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</si>
  <si>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</si>
  <si>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</si>
  <si>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</si>
  <si>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</si>
  <si>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</si>
  <si>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</si>
  <si>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</si>
  <si>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</si>
  <si>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</si>
  <si>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</si>
  <si>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</si>
  <si>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</si>
  <si>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</si>
  <si>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</si>
  <si>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</si>
  <si>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</si>
  <si>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</si>
  <si>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</si>
  <si>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</si>
  <si>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</si>
  <si>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</si>
  <si>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</si>
  <si>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</si>
  <si>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</si>
  <si>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</si>
  <si>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</si>
  <si>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</si>
  <si>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</si>
  <si>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</si>
  <si>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</si>
  <si>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</si>
  <si>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</si>
  <si>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</si>
  <si>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</si>
  <si>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</si>
  <si>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</si>
  <si>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</si>
  <si>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</si>
  <si>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</si>
  <si>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</si>
  <si>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</si>
  <si>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</si>
  <si>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</si>
  <si>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</si>
  <si>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</si>
  <si>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</si>
  <si>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</si>
  <si>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</si>
  <si>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</si>
  <si>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</si>
  <si>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</si>
  <si>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</si>
  <si>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</si>
  <si>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</si>
  <si>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</si>
  <si>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</si>
  <si>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</si>
  <si>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</si>
  <si>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</si>
  <si>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</si>
  <si>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</si>
  <si>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</si>
  <si>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</si>
  <si>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</si>
  <si>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</si>
  <si>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</si>
  <si>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</si>
  <si>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</si>
  <si>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</si>
  <si>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</si>
  <si>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</si>
  <si>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</si>
  <si>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</si>
  <si>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</si>
  <si>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</si>
  <si>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</si>
  <si>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</si>
  <si>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</si>
  <si>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</si>
  <si>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</si>
  <si>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</si>
  <si>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</si>
  <si>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</si>
  <si>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</si>
  <si>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</si>
  <si>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</si>
  <si>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</si>
  <si>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</si>
  <si>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</si>
  <si>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</si>
  <si>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</si>
  <si>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</si>
  <si>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</si>
  <si>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</si>
  <si>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</si>
  <si>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</si>
  <si>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</si>
  <si>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</si>
  <si>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</si>
  <si>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</si>
  <si>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</si>
  <si>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</si>
  <si>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</si>
  <si>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</si>
  <si>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</si>
  <si>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</si>
  <si>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</si>
  <si>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</si>
  <si>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</si>
  <si>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</si>
  <si>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</si>
  <si>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</si>
  <si>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</si>
  <si>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</si>
  <si>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</si>
  <si>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</si>
  <si>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</si>
  <si>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</si>
  <si>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</si>
  <si>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</si>
  <si>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</si>
  <si>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</si>
  <si>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</si>
  <si>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</si>
  <si>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</si>
  <si>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</si>
  <si>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</si>
  <si>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</si>
  <si>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</si>
  <si>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</si>
  <si>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</si>
  <si>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</si>
  <si>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</si>
  <si>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</si>
  <si>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</si>
  <si>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</si>
  <si>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</si>
  <si>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</si>
  <si>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</si>
  <si>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</si>
  <si>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</si>
  <si>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</si>
  <si>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</si>
  <si>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</si>
  <si>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</si>
  <si>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</si>
  <si>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</si>
  <si>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</si>
  <si>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</si>
  <si>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</si>
  <si>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</si>
  <si>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</si>
  <si>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</si>
  <si>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</si>
  <si>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</si>
  <si>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</si>
  <si>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</si>
  <si>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</si>
  <si>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</si>
  <si>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</si>
  <si>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</si>
  <si>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</si>
  <si>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</si>
  <si>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</si>
  <si>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</si>
  <si>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</si>
  <si>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</si>
  <si>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</si>
  <si>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</si>
  <si>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</si>
  <si>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</si>
  <si>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</si>
  <si>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</si>
  <si>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</si>
  <si>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</si>
  <si>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</si>
  <si>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</si>
  <si>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</si>
  <si>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</si>
  <si>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</si>
  <si>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</si>
  <si>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</si>
  <si>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</si>
  <si>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</si>
  <si>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</si>
  <si>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</si>
  <si>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</si>
  <si>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</si>
  <si>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</si>
  <si>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</si>
  <si>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</si>
  <si>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</si>
  <si>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</si>
  <si>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</si>
  <si>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</si>
  <si>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</si>
  <si>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</si>
  <si>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</si>
  <si>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</si>
  <si>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</si>
  <si>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</si>
  <si>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</si>
  <si>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</si>
  <si>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</si>
  <si>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</si>
  <si>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</si>
  <si>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</si>
  <si>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</si>
  <si>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</si>
  <si>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</si>
  <si>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</si>
  <si>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</si>
  <si>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</si>
  <si>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</si>
  <si>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</si>
  <si>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</si>
  <si>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</si>
  <si>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</si>
  <si>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</si>
  <si>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</si>
  <si>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</si>
  <si>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</si>
  <si>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</si>
  <si>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</si>
  <si>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</si>
  <si>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</si>
  <si>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</si>
  <si>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</si>
  <si>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</si>
  <si>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</si>
  <si>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</si>
  <si>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</si>
  <si>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</si>
  <si>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</si>
  <si>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</si>
  <si>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</si>
  <si>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</si>
  <si>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</si>
  <si>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</si>
  <si>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</si>
  <si>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</si>
  <si>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</si>
  <si>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</si>
  <si>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</si>
  <si>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</si>
  <si>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</si>
  <si>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</si>
  <si>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</si>
  <si>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</si>
  <si>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</si>
  <si>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</si>
  <si>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</si>
  <si>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</si>
  <si>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</si>
  <si>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</si>
  <si>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</si>
  <si>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</si>
  <si>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</si>
  <si>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</si>
  <si>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</si>
  <si>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</si>
  <si>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</si>
  <si>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</si>
  <si>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</si>
  <si>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</si>
  <si>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</si>
  <si>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</si>
  <si>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</si>
  <si>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</si>
  <si>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</si>
  <si>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</si>
  <si>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</si>
  <si>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</si>
  <si>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</si>
  <si>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</si>
  <si>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</si>
  <si>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</si>
  <si>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</si>
  <si>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</si>
  <si>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</si>
  <si>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</si>
  <si>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</si>
  <si>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</si>
  <si>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</si>
  <si>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</si>
  <si>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</si>
  <si>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</si>
  <si>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</si>
  <si>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</si>
  <si>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</si>
  <si>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</si>
  <si>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</si>
  <si>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</si>
  <si>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</si>
  <si>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</si>
  <si>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</si>
  <si>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</si>
  <si>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</si>
  <si>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</si>
  <si>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</si>
  <si>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</si>
  <si>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</si>
  <si>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</si>
  <si>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</si>
  <si>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</si>
  <si>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</si>
  <si>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</si>
  <si>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</si>
  <si>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</si>
  <si>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</si>
  <si>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</si>
  <si>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</si>
  <si>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</si>
  <si>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</si>
  <si>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</si>
  <si>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</si>
  <si>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</si>
  <si>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</si>
  <si>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</si>
  <si>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</si>
  <si>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</si>
  <si>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</si>
  <si>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</si>
  <si>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</si>
  <si>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</si>
  <si>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</si>
  <si>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</si>
  <si>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</si>
  <si>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</si>
  <si>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</si>
  <si>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</si>
  <si>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</si>
  <si>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</si>
  <si>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</si>
  <si>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</si>
  <si>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</si>
  <si>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</si>
  <si>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</si>
  <si>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</si>
  <si>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</si>
  <si>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</si>
  <si>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</si>
  <si>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</si>
  <si>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</si>
  <si>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</si>
  <si>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</si>
  <si>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</si>
  <si>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</si>
  <si>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</si>
  <si>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</si>
  <si>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</si>
  <si>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</si>
  <si>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</si>
  <si>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</si>
  <si>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</si>
  <si>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</si>
  <si>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</si>
  <si>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</si>
  <si>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</si>
  <si>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</si>
  <si>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</si>
  <si>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</si>
  <si>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</si>
  <si>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</si>
  <si>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</si>
  <si>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</si>
  <si>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</si>
  <si>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</si>
  <si>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</si>
  <si>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</si>
  <si>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</si>
  <si>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</si>
  <si>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</si>
  <si>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</si>
  <si>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</si>
  <si>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</si>
  <si>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</si>
  <si>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</si>
  <si>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</si>
  <si>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</si>
  <si>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</si>
  <si>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</si>
  <si>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</si>
  <si>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</si>
  <si>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</si>
  <si>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</si>
  <si>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</si>
  <si>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</si>
  <si>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</si>
  <si>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</si>
  <si>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</si>
  <si>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</si>
  <si>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</si>
  <si>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</si>
  <si>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</si>
  <si>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</si>
  <si>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</si>
  <si>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</si>
  <si>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</si>
  <si>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</si>
  <si>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</si>
  <si>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</si>
  <si>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</si>
  <si>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</si>
  <si>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</si>
  <si>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</si>
  <si>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</si>
  <si>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</si>
  <si>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</si>
  <si>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</si>
  <si>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</si>
  <si>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</si>
  <si>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</si>
  <si>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</si>
  <si>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</si>
  <si>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</si>
  <si>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</si>
  <si>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</si>
  <si>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</si>
  <si>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</si>
  <si>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</si>
  <si>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</si>
  <si>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</si>
  <si>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</si>
  <si>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</si>
  <si>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</si>
  <si>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</si>
  <si>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</si>
  <si>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</si>
  <si>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</si>
  <si>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</si>
  <si>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</si>
  <si>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</si>
  <si>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</si>
  <si>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</si>
  <si>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</si>
  <si>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</si>
  <si>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</si>
  <si>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</si>
  <si>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</si>
  <si>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</si>
  <si>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</si>
  <si>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</si>
  <si>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</si>
  <si>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</si>
  <si>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</si>
  <si>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</si>
  <si>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</si>
  <si>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</si>
  <si>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</si>
  <si>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</si>
  <si>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</si>
  <si>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</si>
  <si>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</si>
  <si>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</si>
  <si>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</si>
  <si>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</si>
  <si>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</si>
  <si>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</si>
  <si>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</si>
  <si>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</si>
  <si>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</si>
  <si>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</si>
  <si>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</si>
  <si>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</si>
  <si>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</si>
  <si>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</si>
  <si>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</si>
  <si>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</si>
  <si>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</si>
  <si>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</si>
  <si>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</si>
  <si>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</si>
  <si>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</si>
  <si>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</si>
  <si>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</si>
  <si>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</si>
  <si>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</si>
  <si>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</si>
  <si>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</si>
  <si>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</si>
  <si>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</si>
  <si>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</si>
  <si>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</si>
  <si>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</si>
  <si>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</si>
  <si>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</si>
  <si>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</si>
  <si>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</si>
  <si>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</si>
  <si>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</si>
  <si>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</si>
  <si>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</si>
  <si>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</si>
  <si>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</si>
  <si>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</si>
  <si>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</si>
  <si>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</si>
  <si>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</si>
  <si>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</si>
  <si>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</si>
  <si>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</si>
  <si>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</si>
  <si>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</si>
  <si>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</si>
  <si>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</si>
  <si>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</si>
  <si>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</si>
  <si>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</si>
  <si>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</si>
  <si>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</si>
  <si>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</si>
  <si>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</si>
  <si>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</si>
  <si>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</si>
  <si>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</si>
  <si>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</si>
  <si>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</si>
  <si>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</si>
  <si>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</si>
  <si>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</si>
  <si>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</si>
  <si>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</si>
  <si>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</si>
  <si>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</si>
  <si>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</si>
  <si>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</si>
  <si>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</si>
  <si>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</si>
  <si>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</si>
  <si>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</si>
  <si>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</si>
  <si>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</si>
  <si>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</si>
  <si>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</si>
  <si>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</si>
  <si>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</si>
  <si>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</si>
  <si>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</si>
  <si>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</si>
  <si>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</si>
  <si>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</si>
  <si>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</si>
  <si>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</si>
  <si>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</si>
  <si>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</si>
  <si>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</si>
  <si>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</si>
  <si>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</si>
  <si>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</si>
  <si>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</si>
  <si>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</si>
  <si>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</si>
  <si>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</si>
  <si>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</si>
  <si>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</si>
  <si>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</si>
  <si>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</si>
  <si>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</si>
  <si>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</si>
  <si>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</si>
  <si>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</si>
  <si>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</si>
  <si>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</si>
  <si>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</si>
  <si>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</si>
  <si>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</si>
  <si>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</si>
  <si>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</si>
  <si>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</si>
  <si>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</si>
  <si>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</si>
  <si>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</si>
  <si>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</si>
  <si>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</si>
  <si>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</si>
  <si>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</si>
  <si>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</si>
  <si>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</si>
  <si>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</si>
  <si>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</si>
  <si>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</si>
  <si>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</si>
  <si>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</si>
  <si>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</si>
  <si>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</si>
  <si>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</si>
  <si>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</si>
  <si>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</si>
  <si>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</si>
  <si>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</si>
  <si>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</si>
  <si>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</si>
  <si>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</si>
  <si>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</si>
  <si>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</si>
  <si>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</si>
  <si>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</si>
  <si>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</si>
  <si>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</si>
  <si>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</si>
  <si>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</si>
  <si>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</si>
  <si>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</si>
  <si>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</si>
  <si>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</si>
  <si>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</si>
  <si>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</si>
  <si>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</si>
  <si>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</si>
  <si>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</si>
  <si>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</si>
  <si>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</si>
  <si>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</si>
  <si>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</si>
  <si>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</si>
  <si>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</si>
  <si>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</si>
  <si>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</si>
  <si>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</si>
  <si>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</si>
  <si>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</si>
  <si>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</si>
  <si>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</si>
  <si>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</si>
  <si>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</si>
  <si>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</si>
  <si>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</si>
  <si>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</si>
  <si>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</si>
  <si>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</si>
  <si>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</si>
  <si>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</si>
  <si>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</si>
  <si>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</si>
  <si>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</si>
  <si>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</si>
  <si>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</si>
  <si>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</si>
  <si>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</si>
  <si>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</si>
  <si>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</si>
  <si>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</si>
  <si>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</si>
  <si>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</si>
  <si>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</si>
  <si>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</si>
  <si>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</si>
  <si>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</si>
  <si>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</si>
  <si>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</si>
  <si>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</si>
  <si>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</si>
  <si>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</si>
  <si>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</si>
  <si>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</si>
  <si>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</si>
  <si>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</si>
  <si>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</si>
  <si>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</si>
  <si>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</si>
  <si>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</si>
  <si>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</si>
  <si>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</si>
  <si>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</si>
  <si>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</si>
  <si>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</si>
  <si>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</si>
  <si>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</si>
  <si>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</si>
  <si>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</si>
  <si>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</si>
  <si>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</si>
  <si>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</si>
  <si>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</si>
  <si>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</si>
  <si>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</si>
  <si>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</si>
  <si>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</si>
  <si>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</si>
  <si>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</si>
  <si>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</si>
  <si>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</si>
  <si>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</si>
  <si>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</si>
  <si>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</si>
  <si>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</si>
  <si>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</si>
  <si>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</si>
  <si>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</si>
  <si>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</si>
  <si>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</si>
  <si>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</si>
  <si>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</si>
  <si>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</si>
  <si>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</si>
  <si>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</si>
  <si>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</si>
  <si>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</si>
  <si>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</si>
  <si>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</si>
  <si>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</si>
  <si>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</si>
  <si>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</si>
  <si>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</si>
  <si>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</si>
  <si>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</si>
  <si>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</si>
  <si>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</si>
  <si>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</si>
  <si>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</si>
  <si>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</si>
  <si>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</si>
  <si>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</si>
  <si>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</si>
  <si>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</si>
  <si>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</si>
  <si>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</si>
  <si>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</si>
  <si>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</si>
  <si>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</si>
  <si>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</si>
  <si>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</si>
  <si>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</si>
  <si>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</si>
  <si>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</si>
  <si>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</si>
  <si>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</si>
  <si>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</si>
  <si>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</si>
  <si>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</si>
  <si>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</si>
  <si>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</si>
  <si>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</si>
  <si>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</si>
  <si>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</si>
  <si>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</si>
  <si>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</si>
  <si>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</si>
  <si>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</si>
  <si>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</si>
  <si>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</si>
  <si>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</si>
  <si>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</si>
  <si>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</si>
  <si>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</si>
  <si>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</si>
  <si>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</si>
  <si>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</si>
  <si>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</si>
  <si>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</si>
  <si>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</si>
  <si>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</si>
  <si>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</si>
  <si>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</si>
  <si>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</si>
  <si>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</si>
  <si>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</si>
  <si>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</si>
  <si>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</si>
  <si>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</si>
  <si>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</si>
  <si>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</si>
  <si>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</si>
  <si>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</si>
  <si>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</si>
  <si>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</si>
  <si>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</si>
  <si>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</si>
  <si>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</si>
  <si>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</si>
  <si>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</si>
  <si>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</si>
  <si>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</si>
  <si>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</si>
  <si>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</si>
  <si>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</si>
  <si>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</si>
  <si>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</si>
  <si>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</si>
  <si>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</si>
  <si>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</si>
  <si>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</si>
  <si>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</si>
  <si>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</si>
  <si>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</si>
  <si>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</si>
  <si>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</si>
  <si>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</si>
  <si>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</si>
  <si>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</si>
  <si>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</si>
  <si>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</si>
  <si>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</si>
  <si>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</si>
  <si>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</si>
  <si>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</si>
  <si>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</si>
  <si>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</si>
  <si>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</si>
  <si>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</si>
  <si>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</si>
  <si>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</si>
  <si>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</si>
  <si>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</si>
  <si>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</si>
  <si>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</si>
  <si>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</si>
  <si>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</si>
  <si>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</si>
  <si>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</si>
  <si>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</si>
  <si>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</si>
  <si>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</si>
  <si>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</si>
  <si>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</si>
  <si>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</si>
  <si>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</si>
  <si>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</si>
  <si>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</si>
  <si>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</si>
  <si>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</si>
  <si>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</si>
  <si>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</si>
  <si>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</si>
  <si>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</si>
  <si>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</si>
  <si>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</si>
  <si>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</si>
  <si>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</si>
  <si>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</si>
  <si>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</si>
  <si>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</si>
  <si>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</si>
  <si>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</si>
  <si>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</si>
  <si>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</si>
  <si>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</si>
  <si>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</si>
  <si>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</si>
  <si>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</si>
  <si>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</si>
  <si>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</si>
  <si>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</si>
  <si>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</si>
  <si>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</si>
  <si>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</si>
  <si>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</si>
  <si>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</si>
  <si>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</si>
  <si>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</si>
  <si>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</si>
  <si>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</si>
  <si>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</si>
  <si>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</si>
  <si>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</si>
  <si>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</si>
  <si>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</si>
  <si>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</si>
  <si>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</si>
  <si>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</si>
  <si>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</si>
  <si>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</si>
  <si>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</si>
  <si>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</si>
  <si>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</si>
  <si>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</si>
  <si>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</si>
  <si>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</si>
  <si>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</si>
  <si>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</si>
  <si>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</si>
  <si>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</si>
  <si>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</si>
  <si>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</si>
  <si>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</si>
  <si>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</si>
  <si>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</si>
  <si>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</si>
  <si>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</si>
  <si>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</si>
  <si>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</si>
  <si>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</si>
  <si>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</si>
  <si>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</si>
  <si>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</si>
  <si>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</si>
  <si>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</si>
  <si>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</si>
  <si>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</si>
  <si>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</si>
  <si>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</si>
  <si>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</si>
  <si>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</si>
  <si>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</si>
  <si>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</si>
  <si>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</si>
  <si>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</si>
  <si>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</si>
  <si>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</si>
  <si>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</si>
  <si>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</si>
  <si>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</si>
  <si>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</si>
  <si>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</si>
  <si>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</si>
  <si>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</si>
  <si>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</si>
  <si>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</si>
  <si>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</si>
  <si>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</si>
  <si>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</si>
  <si>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</si>
  <si>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</si>
  <si>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</si>
  <si>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</si>
  <si>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</si>
  <si>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</si>
  <si>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</si>
  <si>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</si>
  <si>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</si>
  <si>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</si>
  <si>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</si>
  <si>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</si>
  <si>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</si>
  <si>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</si>
  <si>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</si>
  <si>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</si>
  <si>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</si>
  <si>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</si>
  <si>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</si>
  <si>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</si>
  <si>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</si>
  <si>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</si>
  <si>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</si>
  <si>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</si>
  <si>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</si>
  <si>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</si>
  <si>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</si>
  <si>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</si>
  <si>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</si>
  <si>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</si>
  <si>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</si>
  <si>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</si>
  <si>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</si>
  <si>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</si>
  <si>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</si>
  <si>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</si>
  <si>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</si>
  <si>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</si>
  <si>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</si>
  <si>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</si>
  <si>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</si>
  <si>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</si>
  <si>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</si>
  <si>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</si>
  <si>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</si>
  <si>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</si>
  <si>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</si>
  <si>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</si>
  <si>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</si>
  <si>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</si>
  <si>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</si>
  <si>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</si>
  <si>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</si>
  <si>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</si>
  <si>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</si>
  <si>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</si>
  <si>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</si>
  <si>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</si>
  <si>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</si>
  <si>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</si>
  <si>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</si>
  <si>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</si>
  <si>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</si>
  <si>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</si>
  <si>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</si>
  <si>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</si>
  <si>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</si>
  <si>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</si>
  <si>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</si>
  <si>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</si>
  <si>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</si>
  <si>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</si>
  <si>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</si>
  <si>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</si>
  <si>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</si>
  <si>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</si>
  <si>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</si>
  <si>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</si>
  <si>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</si>
  <si>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</si>
  <si>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</si>
  <si>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</si>
  <si>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</si>
  <si>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</si>
  <si>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</si>
  <si>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</si>
  <si>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</si>
  <si>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</si>
  <si>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</si>
  <si>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</si>
  <si>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</si>
  <si>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</si>
  <si>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</si>
  <si>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</si>
  <si>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</si>
  <si>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</si>
  <si>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</si>
  <si>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</si>
  <si>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</si>
  <si>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</si>
  <si>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</si>
  <si>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</si>
  <si>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</si>
  <si>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</si>
  <si>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</si>
  <si>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</si>
  <si>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</si>
  <si>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</si>
  <si>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</si>
  <si>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</si>
  <si>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</si>
  <si>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</si>
  <si>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</si>
  <si>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</si>
  <si>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</si>
  <si>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</si>
  <si>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</si>
  <si>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</si>
  <si>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</si>
  <si>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</si>
  <si>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</si>
  <si>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</si>
  <si>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</si>
  <si>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</si>
  <si>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</si>
  <si>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</si>
  <si>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</si>
  <si>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</si>
  <si>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</si>
  <si>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</si>
  <si>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</si>
  <si>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</si>
  <si>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</si>
  <si>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</si>
  <si>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</si>
  <si>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</si>
  <si>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</si>
  <si>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</si>
  <si>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</si>
  <si>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</si>
  <si>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</si>
  <si>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</si>
  <si>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</si>
  <si>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</si>
  <si>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</si>
  <si>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</si>
  <si>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</si>
  <si>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</si>
  <si>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</si>
  <si>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</si>
  <si>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</si>
  <si>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</si>
  <si>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</si>
  <si>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</si>
  <si>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</si>
  <si>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</si>
  <si>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</si>
  <si>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</si>
  <si>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</si>
  <si>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</si>
  <si>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</si>
  <si>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</si>
  <si>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</si>
  <si>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</si>
  <si>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</si>
  <si>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</si>
  <si>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</si>
  <si>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</si>
  <si>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</si>
  <si>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</si>
  <si>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</si>
  <si>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</si>
  <si>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</si>
  <si>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</si>
  <si>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</si>
  <si>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</si>
  <si>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</si>
  <si>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</si>
  <si>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</si>
  <si>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</si>
  <si>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</si>
  <si>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</si>
  <si>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</si>
  <si>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</si>
  <si>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</si>
  <si>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</si>
  <si>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</si>
  <si>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</si>
  <si>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</si>
  <si>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</si>
  <si>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</si>
  <si>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</si>
  <si>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</si>
  <si>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</si>
  <si>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</si>
  <si>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</si>
  <si>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</si>
  <si>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</si>
  <si>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</si>
  <si>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</si>
  <si>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</si>
  <si>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</si>
  <si>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</si>
  <si>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</si>
  <si>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</si>
  <si>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</si>
  <si>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</si>
  <si>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</si>
  <si>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</si>
  <si>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</si>
  <si>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</si>
  <si>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</si>
  <si>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</si>
  <si>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</si>
  <si>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</si>
  <si>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</si>
  <si>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</si>
  <si>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</si>
  <si>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</si>
  <si>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</si>
  <si>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</si>
  <si>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</si>
  <si>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</si>
  <si>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</si>
  <si>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</si>
  <si>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</si>
  <si>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</si>
  <si>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</si>
  <si>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</si>
  <si>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</si>
  <si>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</si>
  <si>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</si>
  <si>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</si>
  <si>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</si>
  <si>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</si>
  <si>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</si>
  <si>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</si>
  <si>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</si>
  <si>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</si>
  <si>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</si>
  <si>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</si>
  <si>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</si>
  <si>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</si>
  <si>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</si>
  <si>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</si>
  <si>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</si>
  <si>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</si>
  <si>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</si>
  <si>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</si>
  <si>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</si>
  <si>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</si>
  <si>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</si>
  <si>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</si>
  <si>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</si>
  <si>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</si>
  <si>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</si>
  <si>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</si>
  <si>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</si>
  <si>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</si>
  <si>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</si>
  <si>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</si>
  <si>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</si>
  <si>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</si>
  <si>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</si>
  <si>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</si>
  <si>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</si>
  <si>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</si>
  <si>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</si>
  <si>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</si>
  <si>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</si>
  <si>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</si>
  <si>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</si>
  <si>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</si>
  <si>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</si>
  <si>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</si>
  <si>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</si>
  <si>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</si>
  <si>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</si>
  <si>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</si>
  <si>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</si>
  <si>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</si>
  <si>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</si>
  <si>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</si>
  <si>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</si>
  <si>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</si>
  <si>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</si>
  <si>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</si>
  <si>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</si>
  <si>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</si>
  <si>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</si>
  <si>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</si>
  <si>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</si>
  <si>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</si>
  <si>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</si>
  <si>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</si>
  <si>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</si>
  <si>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</si>
  <si>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</si>
  <si>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</si>
  <si>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</si>
  <si>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</si>
  <si>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</si>
  <si>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</si>
  <si>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</si>
  <si>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</si>
  <si>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</si>
  <si>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</si>
  <si>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</si>
  <si>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</si>
  <si>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</si>
  <si>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</si>
  <si>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</si>
  <si>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</si>
  <si>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</si>
  <si>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</si>
  <si>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</si>
  <si>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</si>
  <si>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</si>
  <si>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</si>
  <si>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</si>
  <si>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</si>
  <si>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</si>
  <si>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</si>
  <si>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</si>
  <si>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</si>
  <si>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</si>
  <si>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</si>
  <si>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</si>
  <si>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</si>
  <si>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</si>
  <si>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</si>
  <si>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</si>
  <si>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</si>
  <si>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</si>
  <si>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</si>
  <si>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</si>
  <si>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</si>
  <si>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</si>
  <si>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</si>
  <si>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</si>
  <si>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</si>
  <si>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</si>
  <si>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</si>
  <si>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</si>
  <si>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</si>
  <si>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</si>
  <si>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</si>
  <si>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</si>
  <si>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</si>
  <si>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</si>
  <si>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</si>
  <si>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</si>
  <si>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</si>
  <si>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</si>
  <si>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</si>
  <si>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</si>
  <si>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</si>
  <si>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</si>
  <si>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</si>
  <si>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</si>
  <si>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</si>
  <si>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</si>
  <si>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</si>
  <si>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</si>
  <si>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</si>
  <si>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</si>
  <si>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</si>
  <si>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</si>
  <si>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</si>
  <si>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</si>
  <si>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</si>
  <si>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</si>
  <si>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</si>
  <si>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</si>
  <si>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</si>
  <si>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</si>
  <si>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</si>
  <si>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</si>
  <si>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</si>
  <si>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</si>
  <si>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</si>
  <si>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</si>
  <si>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</si>
  <si>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</si>
  <si>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</si>
  <si>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</si>
  <si>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</si>
  <si>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</si>
  <si>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</si>
  <si>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</si>
  <si>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</si>
  <si>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</si>
  <si>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</si>
  <si>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</si>
  <si>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</si>
  <si>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</si>
  <si>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</si>
  <si>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</si>
  <si>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</si>
  <si>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</si>
  <si>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</si>
  <si>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</si>
  <si>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</si>
  <si>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</si>
  <si>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</si>
  <si>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</si>
  <si>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</si>
  <si>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</si>
  <si>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</si>
  <si>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</si>
  <si>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</si>
  <si>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</si>
  <si>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</si>
  <si>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</si>
  <si>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</si>
  <si>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</si>
  <si>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</si>
  <si>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</si>
  <si>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</si>
  <si>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</si>
  <si>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</si>
  <si>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</si>
  <si>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</si>
  <si>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</si>
  <si>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</si>
  <si>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</si>
  <si>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</si>
  <si>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</si>
  <si>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</si>
  <si>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</si>
  <si>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</si>
  <si>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</si>
  <si>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</si>
  <si>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</si>
  <si>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</si>
  <si>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</si>
  <si>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</si>
  <si>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</si>
  <si>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</si>
  <si>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</si>
  <si>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</si>
  <si>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</si>
  <si>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</si>
  <si>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</si>
  <si>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</si>
  <si>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</si>
  <si>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</si>
  <si>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</si>
  <si>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</si>
  <si>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</si>
  <si>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</si>
  <si>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</si>
  <si>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</si>
  <si>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</si>
  <si>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</si>
  <si>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</si>
  <si>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</si>
  <si>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</si>
  <si>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</si>
  <si>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</si>
  <si>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</si>
  <si>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</si>
  <si>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</si>
  <si>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</si>
  <si>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</si>
  <si>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</si>
  <si>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</si>
  <si>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</si>
  <si>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</si>
  <si>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</si>
  <si>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</si>
  <si>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</si>
  <si>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</si>
  <si>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</si>
  <si>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</si>
  <si>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</si>
  <si>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</si>
  <si>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</si>
  <si>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</si>
  <si>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</si>
  <si>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</si>
  <si>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</si>
  <si>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</si>
  <si>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</si>
  <si>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</si>
  <si>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</si>
  <si>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</si>
  <si>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</si>
  <si>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</si>
  <si>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</si>
  <si>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</si>
  <si>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</si>
  <si>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</si>
  <si>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</si>
  <si>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</si>
  <si>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</si>
  <si>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</si>
  <si>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</si>
  <si>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</si>
  <si>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</si>
  <si>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</si>
  <si>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</si>
  <si>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</si>
  <si>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</si>
  <si>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</si>
  <si>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</si>
  <si>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</si>
  <si>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</si>
  <si>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</si>
  <si>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</si>
  <si>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</si>
  <si>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</si>
  <si>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</si>
  <si>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</si>
  <si>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</si>
  <si>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</si>
  <si>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</si>
  <si>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</si>
  <si>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</si>
  <si>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</si>
  <si>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</si>
  <si>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</si>
  <si>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</si>
  <si>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</si>
  <si>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</si>
  <si>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</si>
  <si>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</si>
  <si>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</si>
  <si>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</si>
  <si>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</si>
  <si>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</si>
  <si>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</si>
  <si>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</si>
  <si>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</si>
  <si>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</si>
  <si>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</si>
  <si>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</si>
  <si>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</si>
  <si>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</si>
  <si>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</si>
  <si>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</si>
  <si>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</si>
  <si>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</si>
  <si>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</si>
  <si>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</si>
  <si>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</si>
  <si>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</si>
  <si>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</si>
  <si>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</si>
  <si>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</si>
  <si>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</si>
  <si>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</si>
  <si>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</si>
  <si>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</si>
  <si>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</si>
  <si>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</si>
  <si>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</si>
  <si>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</si>
  <si>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</si>
  <si>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</si>
  <si>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</si>
  <si>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</si>
  <si>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</si>
  <si>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</si>
  <si>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</si>
  <si>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</si>
  <si>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</si>
  <si>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</si>
  <si>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</si>
  <si>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</si>
  <si>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</si>
  <si>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</si>
  <si>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</si>
  <si>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</si>
  <si>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</si>
  <si>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</si>
  <si>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</si>
  <si>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</si>
  <si>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</si>
  <si>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</si>
  <si>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</si>
  <si>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</si>
  <si>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</si>
  <si>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</si>
  <si>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</si>
  <si>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</si>
  <si>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</si>
  <si>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</si>
  <si>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</si>
  <si>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</si>
  <si>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</si>
  <si>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</si>
  <si>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</si>
  <si>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</si>
  <si>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</si>
  <si>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</si>
  <si>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</si>
  <si>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</si>
  <si>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</si>
  <si>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</si>
  <si>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</si>
  <si>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</si>
  <si>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</si>
  <si>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</si>
  <si>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</si>
  <si>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</si>
  <si>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</si>
  <si>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</si>
  <si>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</si>
  <si>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</si>
  <si>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</si>
  <si>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</si>
  <si>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</si>
  <si>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</si>
  <si>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</si>
  <si>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</si>
  <si>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</si>
  <si>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</si>
  <si>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</si>
  <si>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</si>
  <si>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</si>
  <si>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</si>
  <si>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</si>
  <si>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</si>
  <si>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</si>
  <si>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</si>
  <si>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</si>
  <si>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</si>
  <si>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</si>
  <si>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</si>
  <si>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</si>
  <si>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</si>
  <si>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</si>
  <si>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</si>
  <si>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</si>
  <si>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</si>
  <si>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</si>
  <si>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</si>
  <si>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</si>
  <si>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</si>
  <si>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</si>
  <si>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</si>
  <si>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</si>
  <si>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</si>
  <si>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</si>
  <si>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</si>
  <si>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</si>
  <si>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</si>
  <si>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</si>
  <si>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</si>
  <si>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</si>
  <si>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</si>
  <si>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</si>
  <si>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</si>
  <si>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</si>
  <si>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</si>
  <si>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</si>
  <si>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</si>
  <si>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</si>
  <si>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</si>
  <si>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</si>
  <si>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</si>
  <si>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</si>
  <si>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</si>
  <si>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</si>
  <si>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</si>
  <si>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</si>
  <si>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</si>
  <si>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</si>
  <si>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</si>
  <si>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</si>
  <si>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</si>
  <si>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</si>
  <si>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</si>
  <si>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</si>
  <si>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</si>
  <si>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</si>
  <si>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</si>
  <si>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</si>
  <si>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</si>
  <si>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</si>
  <si>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</si>
  <si>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</si>
  <si>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</si>
  <si>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</si>
  <si>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</si>
  <si>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</si>
  <si>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</si>
  <si>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</si>
  <si>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</si>
  <si>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</si>
  <si>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</si>
  <si>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</si>
  <si>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</si>
  <si>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</si>
  <si>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</si>
  <si>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</si>
  <si>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</si>
  <si>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</si>
  <si>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</si>
  <si>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</si>
  <si>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</si>
  <si>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</si>
  <si>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</si>
  <si>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</si>
  <si>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</si>
  <si>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</si>
  <si>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</si>
  <si>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</si>
  <si>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</si>
  <si>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</si>
  <si>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</si>
  <si>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</si>
  <si>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</si>
  <si>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</si>
  <si>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</si>
  <si>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</si>
  <si>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</si>
  <si>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</si>
  <si>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</si>
  <si>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</si>
  <si>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</si>
  <si>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</si>
  <si>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</si>
  <si>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</si>
  <si>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</si>
  <si>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</si>
  <si>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</si>
  <si>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</si>
  <si>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</si>
  <si>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</si>
  <si>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</si>
  <si>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</si>
  <si>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</si>
  <si>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</si>
  <si>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</si>
  <si>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</si>
  <si>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</si>
  <si>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</si>
  <si>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</si>
  <si>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</si>
  <si>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</si>
  <si>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</si>
  <si>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</si>
  <si>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</si>
  <si>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</si>
  <si>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</si>
  <si>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</si>
  <si>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</si>
  <si>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</si>
  <si>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</si>
  <si>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</si>
  <si>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</si>
  <si>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</si>
  <si>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</si>
  <si>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</si>
  <si>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</si>
  <si>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</si>
  <si>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</si>
  <si>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</si>
  <si>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</si>
  <si>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</si>
  <si>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</si>
  <si>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</si>
  <si>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</si>
  <si>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</si>
  <si>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</si>
  <si>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</si>
  <si>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</si>
  <si>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</si>
  <si>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</si>
  <si>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</si>
  <si>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</si>
  <si>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</si>
  <si>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</si>
  <si>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</si>
  <si>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</si>
  <si>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</si>
  <si>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</si>
  <si>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</si>
  <si>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</si>
  <si>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</si>
  <si>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</si>
  <si>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</si>
  <si>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</si>
  <si>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</si>
  <si>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</si>
  <si>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</si>
  <si>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</si>
  <si>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</si>
  <si>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</si>
  <si>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</si>
  <si>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</si>
  <si>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</si>
  <si>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</si>
  <si>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</si>
  <si>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</si>
  <si>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</si>
  <si>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</si>
  <si>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</si>
  <si>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</si>
  <si>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</si>
  <si>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</si>
  <si>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</si>
  <si>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</si>
  <si>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</si>
  <si>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</si>
  <si>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</si>
  <si>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</si>
  <si>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</si>
  <si>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</si>
  <si>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</si>
  <si>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</si>
  <si>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</si>
  <si>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</si>
  <si>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</si>
  <si>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</si>
  <si>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</si>
  <si>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</si>
  <si>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</si>
  <si>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</si>
  <si>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</si>
  <si>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</si>
  <si>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</si>
  <si>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</si>
  <si>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</si>
  <si>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</si>
  <si>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</si>
  <si>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</si>
  <si>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</si>
  <si>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</si>
  <si>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</si>
  <si>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</si>
  <si>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</si>
  <si>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</si>
  <si>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</si>
  <si>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</si>
  <si>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</si>
  <si>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</si>
  <si>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</si>
  <si>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</si>
  <si>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</si>
  <si>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</si>
  <si>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</si>
  <si>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</si>
  <si>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</si>
  <si>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</si>
  <si>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</si>
  <si>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</si>
  <si>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</si>
  <si>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</si>
  <si>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</si>
  <si>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</si>
  <si>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</si>
  <si>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</si>
  <si>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</si>
  <si>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</si>
  <si>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</si>
  <si>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</si>
  <si>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</si>
  <si>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</si>
  <si>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</si>
  <si>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</si>
  <si>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</si>
  <si>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</si>
  <si>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</si>
  <si>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</si>
  <si>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</si>
  <si>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</si>
  <si>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</si>
  <si>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</si>
  <si>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</si>
  <si>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</si>
  <si>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</si>
  <si>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</si>
  <si>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</si>
  <si>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</si>
  <si>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</si>
  <si>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</si>
  <si>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</si>
  <si>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</si>
  <si>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</si>
  <si>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</si>
  <si>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</si>
  <si>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</si>
  <si>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</si>
  <si>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</si>
  <si>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</si>
  <si>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</si>
  <si>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</si>
  <si>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</si>
  <si>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</si>
  <si>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</si>
  <si>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</si>
  <si>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</si>
  <si>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</si>
  <si>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</si>
  <si>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</si>
  <si>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</si>
  <si>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</si>
  <si>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</si>
  <si>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</si>
  <si>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</si>
  <si>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</si>
  <si>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</si>
  <si>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</si>
  <si>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</si>
  <si>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</si>
  <si>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</si>
  <si>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</si>
  <si>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</si>
  <si>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</si>
  <si>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</si>
  <si>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</si>
  <si>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</si>
  <si>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</si>
  <si>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</si>
  <si>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</si>
  <si>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</si>
  <si>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</si>
  <si>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</si>
  <si>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</si>
  <si>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</si>
  <si>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</si>
  <si>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</si>
  <si>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</si>
  <si>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</si>
  <si>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</si>
  <si>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</si>
  <si>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</si>
  <si>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</si>
  <si>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</si>
  <si>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</si>
  <si>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</si>
  <si>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</si>
  <si>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</si>
  <si>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</si>
  <si>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</si>
  <si>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</si>
  <si>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</si>
  <si>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</si>
  <si>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</si>
  <si>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</si>
  <si>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</si>
  <si>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</si>
  <si>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</si>
  <si>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</si>
  <si>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</si>
  <si>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</si>
  <si>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</si>
  <si>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</si>
  <si>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</si>
  <si>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</si>
  <si>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</si>
  <si>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</si>
  <si>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</si>
  <si>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</si>
  <si>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</si>
  <si>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</si>
  <si>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</si>
  <si>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</si>
  <si>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</si>
  <si>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</si>
  <si>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</si>
  <si>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</si>
  <si>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</si>
  <si>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</si>
  <si>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</si>
  <si>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</si>
  <si>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</si>
  <si>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</si>
  <si>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</si>
  <si>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</si>
  <si>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</si>
  <si>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</si>
  <si>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</si>
  <si>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</si>
  <si>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</si>
  <si>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</si>
  <si>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</si>
  <si>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</si>
  <si>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</si>
  <si>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</si>
  <si>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</si>
  <si>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</si>
  <si>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</si>
  <si>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</si>
  <si>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</si>
  <si>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</si>
  <si>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</si>
  <si>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</si>
  <si>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</si>
  <si>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</si>
  <si>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</si>
  <si>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</si>
  <si>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</si>
  <si>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</si>
  <si>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</si>
  <si>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</si>
  <si>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</si>
  <si>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</si>
  <si>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</si>
  <si>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</si>
  <si>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</si>
  <si>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</si>
  <si>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</si>
  <si>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</si>
  <si>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</si>
  <si>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</si>
  <si>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</si>
  <si>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</si>
  <si>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</si>
  <si>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</si>
  <si>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</si>
  <si>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</si>
  <si>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</si>
  <si>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</si>
  <si>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</si>
  <si>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</si>
  <si>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</si>
  <si>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</si>
  <si>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</si>
  <si>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</si>
  <si>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</si>
  <si>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</si>
  <si>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</si>
  <si>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</si>
  <si>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</si>
  <si>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</si>
  <si>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</si>
  <si>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</si>
  <si>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</si>
  <si>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</si>
  <si>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</si>
  <si>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</si>
  <si>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</si>
  <si>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</si>
  <si>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</si>
  <si>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</si>
  <si>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</si>
  <si>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</si>
  <si>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</si>
  <si>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</si>
  <si>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</si>
  <si>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</si>
  <si>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</si>
  <si>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</si>
  <si>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</si>
  <si>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</si>
  <si>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</si>
  <si>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</si>
  <si>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</si>
  <si>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</si>
  <si>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</si>
  <si>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</si>
  <si>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</si>
  <si>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</si>
  <si>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</si>
  <si>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</si>
  <si>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</si>
  <si>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</si>
  <si>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</si>
  <si>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</si>
  <si>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</si>
  <si>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</si>
  <si>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</si>
  <si>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</si>
  <si>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</si>
  <si>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</si>
  <si>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</si>
  <si>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</si>
  <si>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</si>
  <si>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</si>
  <si>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</si>
  <si>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</si>
  <si>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</si>
  <si>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</si>
  <si>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</si>
  <si>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</si>
  <si>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</si>
  <si>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</si>
  <si>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</si>
  <si>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</si>
  <si>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</si>
  <si>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</si>
  <si>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</si>
  <si>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</si>
  <si>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</si>
  <si>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</si>
  <si>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</si>
  <si>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</si>
  <si>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</si>
  <si>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</si>
  <si>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</si>
  <si>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</si>
  <si>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</si>
  <si>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</si>
  <si>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</si>
  <si>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</si>
  <si>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</si>
  <si>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</si>
  <si>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</si>
  <si>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</si>
  <si>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</si>
  <si>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</si>
  <si>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</si>
  <si>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</si>
  <si>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</si>
  <si>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</si>
  <si>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</si>
  <si>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</si>
  <si>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</si>
  <si>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</si>
  <si>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</si>
  <si>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</si>
  <si>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</si>
  <si>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</si>
  <si>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</si>
  <si>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</si>
  <si>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</si>
  <si>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</si>
  <si>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</si>
  <si>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</si>
  <si>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</si>
  <si>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</si>
  <si>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</si>
  <si>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</si>
  <si>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</si>
  <si>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</si>
  <si>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</si>
  <si>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</si>
  <si>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</si>
  <si>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</si>
  <si>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</si>
  <si>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</si>
  <si>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</si>
  <si>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</si>
  <si>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</si>
  <si>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</si>
  <si>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</si>
  <si>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</si>
  <si>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</si>
  <si>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</si>
  <si>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</si>
  <si>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</si>
  <si>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</si>
  <si>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</si>
  <si>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</si>
  <si>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</si>
  <si>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</si>
  <si>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</si>
  <si>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</si>
  <si>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</si>
  <si>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</si>
  <si>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</si>
  <si>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</si>
  <si>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</si>
  <si>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</si>
  <si>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</si>
  <si>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</si>
  <si>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</si>
  <si>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</si>
  <si>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</si>
  <si>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</si>
  <si>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</si>
  <si>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</si>
  <si>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</si>
  <si>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</si>
  <si>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</si>
  <si>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</si>
  <si>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</si>
  <si>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</si>
  <si>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</si>
  <si>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</si>
  <si>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</si>
  <si>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</si>
  <si>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</si>
  <si>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</si>
  <si>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</si>
  <si>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</si>
  <si>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</si>
  <si>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</si>
  <si>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</si>
  <si>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</si>
  <si>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</si>
  <si>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</si>
  <si>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</si>
  <si>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</si>
  <si>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</si>
  <si>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</si>
  <si>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</si>
  <si>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</si>
  <si>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</si>
  <si>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</si>
  <si>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</si>
  <si>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</si>
  <si>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</si>
  <si>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</si>
  <si>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</si>
  <si>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</si>
  <si>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</si>
  <si>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</si>
  <si>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</si>
  <si>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</si>
  <si>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</si>
  <si>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</si>
  <si>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</si>
  <si>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</si>
  <si>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</si>
  <si>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</si>
  <si>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</si>
  <si>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</si>
  <si>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</si>
  <si>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</si>
  <si>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</si>
  <si>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</si>
  <si>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</si>
  <si>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</si>
  <si>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</si>
  <si>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</si>
  <si>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</si>
  <si>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</si>
  <si>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</si>
  <si>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</si>
  <si>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</si>
  <si>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</si>
  <si>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</si>
  <si>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</si>
  <si>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</si>
  <si>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</si>
  <si>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</si>
  <si>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</si>
  <si>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</si>
  <si>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</si>
  <si>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</si>
  <si>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</si>
  <si>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</si>
  <si>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</si>
  <si>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</si>
  <si>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</si>
  <si>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</si>
  <si>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</si>
  <si>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</si>
  <si>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</si>
  <si>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</si>
  <si>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</si>
  <si>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</si>
  <si>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</si>
  <si>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</si>
  <si>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</si>
  <si>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</si>
  <si>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</si>
  <si>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</si>
  <si>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</si>
  <si>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</si>
  <si>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</si>
  <si>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</si>
  <si>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</si>
  <si>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</si>
  <si>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</si>
  <si>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</si>
  <si>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</si>
  <si>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</si>
  <si>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</si>
  <si>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</si>
  <si>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</si>
  <si>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</si>
  <si>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</si>
  <si>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</si>
  <si>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</si>
  <si>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</si>
  <si>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</si>
  <si>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</si>
  <si>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</si>
  <si>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</si>
  <si>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</si>
  <si>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</si>
  <si>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</si>
  <si>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</si>
  <si>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</si>
  <si>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</si>
  <si>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</si>
  <si>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</si>
  <si>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</si>
  <si>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</si>
  <si>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</si>
  <si>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</si>
  <si>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</si>
  <si>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</si>
  <si>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</si>
  <si>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</si>
  <si>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</si>
  <si>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</si>
  <si>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</si>
  <si>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</si>
  <si>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</si>
  <si>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</si>
  <si>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</si>
  <si>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</si>
  <si>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</si>
  <si>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</si>
  <si>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</si>
  <si>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</si>
  <si>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</si>
  <si>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</si>
  <si>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</si>
  <si>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</si>
  <si>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</si>
  <si>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</si>
  <si>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</si>
  <si>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</si>
  <si>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</si>
  <si>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</si>
  <si>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</si>
  <si>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</si>
  <si>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</si>
  <si>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</si>
  <si>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</si>
  <si>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</si>
  <si>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</si>
  <si>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</si>
  <si>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</si>
  <si>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</si>
  <si>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</si>
  <si>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</si>
  <si>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</si>
  <si>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</si>
  <si>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</si>
  <si>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</si>
  <si>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</si>
  <si>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</si>
  <si>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</si>
  <si>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</si>
  <si>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</si>
  <si>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</si>
  <si>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</si>
  <si>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</si>
  <si>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</si>
  <si>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</si>
  <si>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</si>
  <si>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</si>
  <si>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</si>
  <si>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</si>
  <si>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</si>
  <si>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</si>
  <si>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</si>
  <si>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</si>
  <si>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</si>
  <si>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</si>
  <si>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</si>
  <si>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</si>
  <si>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</si>
  <si>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</si>
  <si>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</si>
  <si>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</si>
  <si>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</si>
  <si>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</si>
  <si>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</si>
  <si>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</si>
  <si>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</si>
  <si>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</si>
  <si>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</si>
  <si>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</si>
  <si>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</si>
  <si>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</si>
  <si>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</si>
  <si>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</si>
  <si>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</si>
  <si>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</si>
  <si>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</si>
  <si>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</si>
  <si>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</si>
  <si>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</si>
  <si>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</si>
  <si>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</si>
  <si>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</si>
  <si>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</si>
  <si>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</si>
  <si>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</si>
  <si>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</si>
  <si>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</si>
  <si>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</si>
  <si>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</si>
  <si>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</si>
  <si>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</si>
  <si>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</si>
  <si>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</si>
  <si>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</si>
  <si>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</si>
  <si>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</si>
  <si>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</si>
  <si>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</si>
  <si>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</si>
  <si>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</si>
  <si>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</si>
  <si>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</si>
  <si>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</si>
  <si>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</si>
  <si>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</si>
  <si>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</si>
  <si>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</si>
  <si>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</si>
  <si>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</si>
  <si>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</si>
  <si>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</si>
  <si>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</si>
  <si>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</si>
  <si>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</si>
  <si>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</si>
  <si>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</si>
  <si>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</si>
  <si>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</si>
  <si>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</si>
  <si>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</si>
  <si>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</si>
  <si>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</si>
  <si>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</si>
  <si>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</si>
  <si>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</si>
  <si>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</si>
  <si>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</si>
  <si>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</si>
  <si>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</si>
  <si>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</si>
  <si>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</si>
  <si>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</si>
  <si>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</si>
  <si>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</si>
  <si>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</si>
  <si>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</si>
  <si>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</si>
  <si>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</si>
  <si>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</si>
  <si>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</si>
  <si>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</si>
  <si>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</si>
  <si>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</si>
  <si>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</si>
  <si>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</si>
  <si>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</si>
  <si>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</si>
  <si>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</si>
  <si>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</si>
  <si>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</si>
  <si>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</si>
  <si>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</si>
  <si>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</si>
  <si>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</si>
  <si>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</si>
  <si>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</si>
  <si>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</si>
  <si>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</si>
  <si>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</si>
  <si>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</si>
  <si>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</si>
  <si>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</si>
  <si>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</si>
  <si>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</si>
  <si>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</si>
  <si>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</si>
  <si>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</si>
  <si>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</si>
  <si>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</si>
  <si>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</si>
  <si>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</si>
  <si>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</si>
  <si>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</si>
  <si>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</si>
  <si>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</si>
  <si>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</si>
  <si>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</si>
  <si>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</si>
  <si>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</si>
  <si>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</si>
  <si>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</si>
  <si>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</si>
  <si>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</si>
  <si>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</si>
  <si>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</si>
  <si>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</si>
  <si>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</si>
  <si>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</si>
  <si>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</si>
  <si>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</si>
  <si>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</si>
  <si>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</si>
  <si>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</si>
  <si>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</si>
  <si>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</si>
  <si>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</si>
  <si>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</si>
  <si>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</si>
  <si>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</si>
  <si>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</si>
  <si>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</si>
  <si>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</si>
  <si>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</si>
  <si>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</si>
  <si>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</si>
  <si>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</si>
  <si>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</si>
  <si>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</si>
  <si>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</si>
  <si>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</si>
  <si>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</si>
  <si>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</si>
  <si>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</si>
  <si>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</si>
  <si>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</si>
  <si>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</si>
  <si>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</si>
  <si>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</si>
  <si>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</si>
  <si>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</si>
  <si>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</si>
  <si>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</si>
  <si>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</si>
  <si>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</si>
  <si>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</si>
  <si>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</si>
  <si>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</si>
  <si>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</si>
  <si>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</si>
  <si>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</si>
  <si>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</si>
  <si>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</si>
  <si>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</si>
  <si>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</si>
  <si>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</si>
  <si>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</si>
  <si>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</si>
  <si>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</si>
  <si>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</si>
  <si>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</si>
  <si>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</si>
  <si>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</si>
  <si>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</si>
  <si>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</si>
  <si>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</si>
  <si>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</si>
  <si>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</si>
  <si>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</si>
  <si>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</si>
  <si>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</si>
  <si>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</si>
  <si>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</si>
  <si>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</si>
  <si>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</si>
  <si>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</si>
  <si>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</si>
  <si>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</si>
  <si>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</si>
  <si>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</si>
  <si>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</si>
  <si>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</si>
  <si>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</si>
  <si>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</si>
  <si>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</si>
  <si>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</si>
  <si>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</si>
  <si>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</si>
  <si>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</si>
  <si>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</si>
  <si>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</si>
  <si>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</si>
  <si>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</si>
  <si>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</si>
  <si>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</si>
  <si>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</si>
  <si>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</si>
  <si>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</si>
  <si>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</si>
  <si>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</si>
  <si>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</si>
  <si>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</si>
  <si>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</si>
  <si>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</si>
  <si>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</si>
  <si>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</si>
  <si>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</si>
  <si>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</si>
  <si>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</si>
  <si>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</si>
  <si>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</si>
  <si>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</si>
  <si>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</si>
  <si>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</si>
  <si>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</si>
  <si>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</si>
  <si>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</si>
  <si>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</si>
  <si>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</si>
  <si>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</si>
  <si>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</si>
  <si>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</si>
  <si>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</si>
  <si>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</si>
  <si>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</si>
  <si>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</si>
  <si>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</si>
  <si>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</si>
  <si>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</si>
  <si>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</si>
  <si>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</si>
  <si>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</si>
  <si>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</si>
  <si>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</si>
  <si>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</si>
  <si>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</si>
  <si>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</si>
  <si>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</si>
  <si>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</si>
  <si>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</si>
  <si>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</si>
  <si>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</si>
  <si>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</si>
  <si>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</si>
  <si>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</si>
  <si>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</si>
  <si>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</si>
  <si>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</si>
  <si>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</si>
  <si>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</si>
  <si>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</si>
  <si>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</si>
  <si>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</si>
  <si>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</si>
  <si>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</si>
  <si>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</si>
  <si>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</si>
  <si>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</si>
  <si>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</si>
  <si>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</si>
  <si>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</si>
  <si>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</si>
  <si>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</si>
  <si>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</si>
  <si>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</si>
  <si>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</si>
  <si>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</si>
  <si>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</si>
  <si>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</si>
  <si>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</si>
  <si>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</si>
  <si>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</si>
  <si>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</si>
  <si>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</si>
  <si>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</si>
  <si>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</si>
  <si>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</si>
  <si>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</si>
  <si>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</si>
  <si>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</si>
  <si>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</si>
  <si>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</si>
  <si>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</si>
  <si>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</si>
  <si>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</si>
  <si>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</si>
  <si>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</si>
  <si>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</si>
  <si>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</si>
  <si>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</si>
  <si>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</si>
  <si>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</si>
  <si>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</si>
  <si>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</si>
  <si>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</si>
  <si>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</si>
  <si>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</si>
  <si>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</si>
  <si>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</si>
  <si>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</si>
  <si>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</si>
  <si>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</si>
  <si>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</si>
  <si>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</si>
  <si>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</si>
  <si>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</si>
  <si>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</si>
  <si>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</si>
  <si>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</si>
  <si>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</si>
  <si>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</si>
  <si>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</si>
  <si>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</si>
  <si>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</si>
  <si>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</si>
  <si>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</si>
  <si>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</si>
  <si>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</si>
  <si>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</si>
  <si>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</si>
  <si>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</si>
  <si>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</si>
  <si>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</si>
  <si>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</si>
  <si>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</si>
  <si>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</si>
  <si>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</si>
  <si>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</si>
  <si>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</si>
  <si>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</si>
  <si>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</si>
  <si>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</si>
  <si>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</si>
  <si>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</si>
  <si>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</si>
  <si>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</si>
  <si>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</si>
  <si>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</si>
  <si>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</si>
  <si>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</si>
  <si>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</si>
  <si>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</si>
  <si>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</si>
  <si>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</si>
  <si>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</si>
  <si>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</si>
  <si>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</si>
  <si>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</si>
  <si>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</si>
  <si>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</si>
  <si>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</si>
  <si>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</si>
  <si>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</si>
  <si>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</si>
  <si>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</si>
  <si>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</si>
  <si>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</si>
  <si>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</si>
  <si>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</si>
  <si>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</si>
  <si>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</si>
  <si>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</si>
  <si>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</si>
  <si>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</si>
  <si>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</si>
  <si>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</si>
  <si>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</si>
  <si>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</si>
  <si>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</si>
  <si>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</si>
  <si>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</si>
  <si>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</si>
  <si>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</si>
  <si>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</si>
  <si>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</si>
  <si>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</si>
  <si>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</si>
  <si>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</si>
  <si>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</si>
  <si>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</si>
  <si>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</si>
  <si>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</si>
  <si>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</si>
  <si>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</si>
  <si>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</si>
  <si>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</si>
  <si>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</si>
  <si>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</si>
  <si>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</si>
  <si>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</si>
  <si>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</si>
  <si>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</si>
  <si>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</si>
  <si>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</si>
  <si>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</si>
  <si>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</si>
  <si>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</si>
  <si>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</si>
  <si>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</si>
  <si>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</si>
  <si>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</si>
  <si>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</si>
  <si>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</si>
  <si>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</si>
  <si>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</si>
  <si>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</si>
  <si>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</si>
  <si>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</si>
  <si>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</si>
  <si>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</si>
  <si>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</si>
  <si>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</si>
  <si>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</si>
  <si>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</si>
  <si>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</si>
  <si>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</si>
  <si>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</si>
  <si>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</si>
  <si>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</si>
  <si>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</si>
  <si>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</si>
  <si>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</si>
  <si>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</si>
  <si>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</si>
  <si>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</si>
  <si>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</si>
  <si>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</si>
  <si>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</si>
  <si>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</si>
  <si>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</si>
  <si>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</si>
  <si>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</si>
  <si>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</si>
  <si>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</si>
  <si>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</si>
  <si>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</si>
  <si>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</si>
  <si>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</si>
  <si>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</si>
  <si>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</si>
  <si>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</si>
  <si>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</si>
  <si>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</si>
  <si>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</si>
  <si>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</si>
  <si>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</si>
  <si>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</si>
  <si>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</si>
  <si>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</si>
  <si>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</si>
  <si>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</si>
  <si>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</si>
  <si>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</si>
  <si>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</si>
  <si>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</si>
  <si>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</si>
  <si>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</si>
  <si>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</si>
  <si>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</si>
  <si>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</si>
  <si>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</si>
  <si>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</si>
  <si>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</si>
  <si>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</si>
  <si>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</si>
  <si>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</si>
  <si>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</si>
  <si>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</si>
  <si>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</si>
  <si>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</si>
  <si>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</si>
  <si>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</si>
  <si>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</si>
  <si>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</si>
  <si>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</si>
  <si>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</si>
  <si>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</si>
  <si>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</si>
  <si>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</si>
  <si>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</si>
  <si>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</si>
  <si>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</si>
  <si>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</si>
  <si>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</si>
  <si>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</si>
  <si>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</si>
  <si>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</si>
  <si>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</si>
  <si>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</si>
  <si>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</si>
  <si>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</si>
  <si>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</si>
  <si>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</si>
  <si>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</si>
  <si>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</si>
  <si>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</si>
  <si>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</si>
  <si>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</si>
  <si>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</si>
  <si>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</si>
  <si>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</si>
  <si>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</si>
  <si>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</si>
  <si>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</si>
  <si>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</si>
  <si>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</si>
  <si>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</si>
  <si>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</si>
  <si>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</si>
  <si>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</si>
  <si>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</si>
  <si>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</si>
  <si>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</si>
  <si>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</si>
  <si>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</si>
  <si>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</si>
  <si>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</si>
  <si>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</si>
  <si>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</si>
  <si>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</si>
  <si>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</si>
  <si>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</si>
  <si>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</si>
  <si>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</si>
  <si>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</si>
  <si>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</si>
  <si>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</si>
  <si>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</si>
  <si>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</si>
  <si>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</si>
  <si>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</si>
  <si>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</si>
  <si>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</si>
  <si>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</si>
  <si>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</si>
  <si>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</si>
  <si>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</si>
  <si>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</si>
  <si>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</si>
  <si>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</si>
  <si>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</si>
  <si>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</si>
  <si>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</si>
  <si>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</si>
  <si>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</si>
  <si>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</si>
  <si>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</si>
  <si>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</si>
  <si>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</si>
  <si>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</si>
  <si>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</si>
  <si>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</si>
  <si>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</si>
  <si>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</si>
  <si>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</si>
  <si>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</si>
  <si>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</si>
  <si>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</si>
  <si>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</si>
  <si>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</si>
  <si>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</si>
  <si>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</si>
  <si>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</si>
  <si>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</si>
  <si>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</si>
  <si>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</si>
  <si>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</si>
  <si>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</si>
  <si>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</si>
  <si>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</si>
  <si>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</si>
  <si>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</si>
  <si>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</si>
  <si>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</si>
  <si>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</si>
  <si>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</si>
  <si>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</si>
  <si>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</si>
  <si>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</si>
  <si>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</si>
  <si>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</si>
  <si>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</si>
  <si>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</si>
  <si>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</si>
  <si>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</si>
  <si>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</si>
  <si>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</si>
  <si>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</si>
  <si>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</si>
  <si>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</si>
  <si>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</si>
  <si>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</si>
  <si>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</si>
  <si>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</si>
  <si>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</si>
  <si>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</si>
  <si>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</si>
  <si>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</si>
  <si>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</si>
  <si>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</si>
  <si>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</si>
  <si>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</si>
  <si>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</si>
  <si>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</si>
  <si>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</si>
  <si>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</si>
  <si>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</si>
  <si>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</si>
  <si>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</si>
  <si>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</si>
  <si>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</si>
  <si>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</si>
  <si>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</si>
  <si>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</si>
  <si>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</si>
  <si>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</si>
  <si>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</si>
  <si>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</si>
  <si>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</si>
  <si>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</si>
  <si>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</si>
  <si>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</si>
  <si>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</si>
  <si>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</si>
  <si>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</si>
  <si>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</si>
  <si>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</si>
  <si>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</si>
  <si>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</si>
  <si>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</si>
  <si>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</si>
  <si>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</si>
  <si>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</si>
  <si>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</si>
  <si>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</si>
  <si>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</si>
  <si>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</si>
  <si>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</si>
  <si>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</si>
  <si>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</si>
  <si>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</si>
  <si>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</si>
  <si>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</si>
  <si>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</si>
  <si>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</si>
  <si>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</si>
  <si>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</si>
  <si>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</si>
  <si>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</si>
  <si>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</si>
  <si>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</si>
  <si>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</si>
  <si>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</si>
  <si>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</si>
  <si>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</si>
  <si>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</si>
  <si>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</si>
  <si>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</si>
  <si>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</si>
  <si>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</si>
  <si>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</si>
  <si>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</si>
  <si>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</si>
  <si>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</si>
  <si>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</si>
  <si>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</si>
  <si>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</si>
  <si>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</si>
  <si>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</si>
  <si>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</si>
  <si>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</si>
  <si>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</si>
  <si>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</si>
  <si>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</si>
  <si>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</si>
  <si>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</si>
  <si>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</si>
  <si>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</si>
  <si>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</si>
  <si>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</si>
  <si>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</si>
  <si>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</si>
  <si>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</si>
  <si>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</si>
  <si>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</si>
  <si>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</si>
  <si>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</si>
  <si>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</si>
  <si>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</si>
  <si>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</si>
  <si>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</si>
  <si>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</si>
  <si>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</si>
  <si>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</si>
  <si>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</si>
  <si>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</si>
  <si>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</si>
  <si>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</si>
  <si>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</si>
  <si>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</si>
  <si>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</si>
  <si>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</si>
  <si>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</si>
  <si>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</si>
  <si>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</si>
  <si>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</si>
  <si>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</si>
  <si>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</si>
  <si>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</si>
  <si>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</si>
  <si>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</si>
  <si>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</si>
  <si>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</si>
  <si>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</si>
  <si>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</si>
  <si>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</si>
  <si>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</si>
  <si>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</si>
  <si>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</si>
  <si>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</si>
  <si>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</si>
  <si>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</si>
  <si>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</si>
  <si>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</si>
  <si>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</si>
  <si>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</si>
  <si>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</si>
  <si>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</si>
  <si>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</si>
  <si>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</si>
  <si>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</si>
  <si>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</si>
  <si>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</si>
  <si>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</si>
  <si>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</si>
  <si>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</si>
  <si>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</si>
  <si>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</si>
  <si>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</si>
  <si>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</si>
  <si>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</si>
  <si>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</si>
  <si>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</si>
  <si>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</si>
  <si>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</si>
  <si>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</si>
  <si>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</si>
  <si>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</si>
  <si>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</si>
  <si>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</si>
  <si>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</si>
  <si>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</si>
  <si>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</si>
  <si>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</si>
  <si>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</si>
  <si>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</si>
  <si>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</si>
  <si>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</si>
  <si>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</si>
  <si>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</si>
  <si>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</si>
  <si>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</si>
  <si>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</si>
  <si>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</si>
  <si>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</si>
  <si>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</si>
  <si>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</si>
  <si>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</si>
  <si>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</si>
  <si>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</si>
  <si>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</si>
  <si>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</si>
  <si>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</si>
  <si>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</si>
  <si>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</si>
  <si>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</si>
  <si>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</si>
  <si>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</si>
  <si>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</si>
  <si>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</si>
  <si>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</si>
  <si>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</si>
  <si>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</si>
  <si>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</si>
  <si>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</si>
  <si>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</si>
  <si>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</si>
  <si>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</si>
  <si>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</si>
  <si>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</si>
  <si>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</si>
  <si>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</si>
  <si>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</si>
  <si>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</si>
  <si>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</si>
  <si>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</si>
  <si>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</si>
  <si>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</si>
  <si>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</si>
  <si>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</si>
  <si>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</si>
  <si>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</si>
  <si>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</si>
  <si>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</si>
  <si>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</si>
  <si>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</si>
  <si>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</si>
  <si>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</si>
  <si>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</si>
  <si>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</si>
  <si>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</si>
  <si>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</si>
  <si>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</si>
  <si>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</si>
  <si>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</si>
  <si>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</si>
  <si>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</si>
  <si>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</si>
  <si>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</si>
  <si>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</si>
  <si>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</si>
  <si>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</si>
  <si>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</si>
  <si>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</si>
  <si>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</si>
  <si>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</si>
  <si>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</si>
  <si>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</si>
  <si>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</si>
  <si>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</si>
  <si>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</si>
  <si>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</si>
  <si>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</si>
  <si>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</si>
  <si>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</si>
  <si>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</si>
  <si>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</si>
  <si>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</si>
  <si>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</si>
  <si>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</si>
  <si>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</si>
  <si>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</si>
  <si>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</si>
  <si>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</si>
  <si>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</si>
  <si>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</si>
  <si>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</si>
  <si>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</si>
  <si>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</si>
  <si>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</si>
  <si>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</si>
  <si>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</si>
  <si>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</si>
  <si>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</si>
  <si>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</si>
  <si>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</si>
  <si>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</si>
  <si>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</si>
  <si>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</si>
  <si>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</si>
  <si>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</si>
  <si>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</si>
  <si>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</si>
  <si>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</si>
  <si>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</si>
  <si>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</si>
  <si>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</si>
  <si>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</si>
  <si>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</si>
  <si>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</si>
  <si>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</si>
  <si>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</si>
  <si>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</si>
  <si>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</si>
  <si>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</si>
  <si>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</si>
  <si>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</si>
  <si>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</si>
  <si>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</si>
  <si>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</si>
  <si>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</si>
  <si>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</si>
  <si>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</si>
  <si>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</si>
  <si>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</si>
  <si>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</si>
  <si>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</si>
  <si>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</si>
  <si>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</si>
  <si>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</si>
  <si>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</si>
  <si>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</si>
  <si>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</si>
  <si>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</si>
  <si>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</si>
  <si>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</si>
  <si>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</si>
  <si>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</si>
  <si>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</si>
  <si>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</si>
  <si>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</si>
  <si>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</si>
  <si>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</si>
  <si>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</si>
  <si>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</si>
  <si>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</si>
  <si>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</si>
  <si>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</si>
  <si>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</si>
  <si>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</si>
  <si>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</si>
  <si>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</si>
  <si>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</si>
  <si>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</si>
  <si>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</si>
  <si>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</si>
  <si>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</si>
  <si>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</si>
  <si>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</si>
  <si>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</si>
  <si>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</si>
  <si>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</si>
  <si>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</si>
  <si>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</si>
  <si>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</si>
  <si>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</si>
  <si>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</si>
  <si>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</si>
  <si>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</si>
  <si>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</si>
  <si>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</si>
  <si>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</si>
  <si>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</si>
  <si>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</si>
  <si>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</si>
  <si>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</si>
  <si>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</si>
  <si>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</si>
  <si>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</si>
  <si>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</si>
  <si>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</si>
  <si>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</si>
  <si>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</si>
  <si>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</si>
  <si>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</si>
  <si>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</si>
  <si>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</si>
  <si>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</si>
  <si>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</si>
  <si>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</si>
  <si>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</si>
  <si>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</si>
  <si>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</si>
  <si>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</si>
  <si>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</si>
  <si>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</si>
  <si>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</si>
  <si>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</si>
  <si>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</si>
  <si>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</si>
  <si>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</si>
  <si>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</si>
  <si>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</si>
  <si>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</si>
  <si>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</si>
  <si>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</si>
  <si>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</si>
  <si>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</si>
  <si>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</si>
  <si>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</si>
  <si>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</si>
  <si>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</si>
  <si>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</si>
  <si>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</si>
  <si>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</si>
  <si>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</si>
  <si>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</si>
  <si>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</si>
  <si>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</si>
  <si>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</si>
  <si>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</si>
  <si>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</si>
  <si>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</si>
  <si>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</si>
  <si>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</si>
  <si>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</si>
  <si>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</si>
  <si>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</si>
  <si>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</si>
  <si>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</si>
  <si>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</si>
  <si>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</si>
  <si>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</si>
  <si>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</si>
  <si>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</si>
  <si>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</si>
  <si>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</si>
  <si>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</si>
  <si>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</si>
  <si>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</si>
  <si>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</si>
  <si>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</si>
  <si>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</si>
  <si>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</si>
  <si>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</si>
  <si>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</si>
  <si>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</si>
  <si>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</si>
  <si>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</si>
  <si>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</si>
  <si>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</si>
  <si>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</si>
  <si>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</si>
  <si>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</si>
  <si>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</si>
  <si>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</si>
  <si>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</si>
  <si>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</si>
  <si>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</si>
  <si>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</si>
  <si>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</si>
  <si>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</si>
  <si>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</si>
  <si>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</si>
  <si>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</si>
  <si>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</si>
  <si>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</si>
  <si>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</si>
  <si>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</si>
  <si>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</si>
  <si>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</si>
  <si>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</si>
  <si>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</si>
  <si>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</si>
  <si>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</si>
  <si>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</si>
  <si>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</si>
  <si>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</si>
  <si>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</si>
  <si>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</si>
  <si>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</si>
  <si>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</si>
  <si>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</si>
  <si>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</si>
  <si>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</si>
  <si>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</si>
  <si>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</si>
  <si>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</si>
  <si>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</si>
  <si>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</si>
  <si>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</si>
  <si>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</si>
  <si>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</si>
  <si>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</si>
  <si>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</si>
  <si>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</si>
  <si>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</si>
  <si>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</si>
  <si>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</si>
  <si>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</si>
  <si>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</si>
  <si>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</si>
  <si>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</si>
  <si>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</si>
  <si>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</si>
  <si>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</si>
  <si>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</si>
  <si>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</si>
  <si>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</si>
  <si>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</si>
  <si>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</si>
  <si>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</si>
  <si>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</si>
  <si>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</si>
  <si>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</si>
  <si>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</si>
  <si>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</si>
  <si>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</si>
  <si>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</si>
  <si>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</si>
  <si>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</si>
  <si>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</si>
  <si>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</si>
  <si>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</si>
  <si>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</si>
  <si>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</si>
  <si>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</si>
  <si>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</si>
  <si>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</si>
  <si>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</si>
  <si>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</si>
  <si>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</si>
  <si>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</si>
  <si>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</si>
  <si>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</si>
  <si>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</si>
  <si>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</si>
  <si>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</si>
  <si>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</si>
  <si>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</si>
  <si>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</si>
  <si>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</si>
  <si>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</si>
  <si>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</si>
  <si>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</si>
  <si>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</si>
  <si>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</si>
  <si>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</si>
  <si>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</si>
  <si>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</si>
  <si>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</si>
  <si>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</si>
  <si>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</si>
  <si>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</si>
  <si>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</si>
  <si>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</si>
  <si>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</si>
  <si>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</si>
  <si>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</si>
  <si>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</si>
  <si>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</si>
  <si>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</si>
  <si>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</si>
  <si>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</si>
  <si>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</si>
  <si>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</si>
  <si>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</si>
  <si>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</si>
  <si>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</si>
  <si>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</si>
  <si>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</si>
  <si>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</si>
  <si>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</si>
  <si>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</si>
  <si>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</si>
  <si>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</si>
  <si>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</si>
  <si>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</si>
  <si>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</si>
  <si>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</si>
  <si>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</si>
  <si>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</si>
  <si>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</si>
  <si>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</si>
  <si>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</si>
  <si>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</si>
  <si>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</si>
  <si>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</si>
  <si>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</si>
  <si>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</si>
  <si>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</si>
  <si>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</si>
  <si>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</si>
  <si>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</si>
  <si>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</si>
  <si>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</si>
  <si>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</si>
  <si>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</si>
  <si>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</si>
  <si>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</si>
  <si>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</si>
  <si>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</si>
  <si>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</si>
  <si>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</si>
  <si>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</si>
  <si>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</si>
  <si>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</si>
  <si>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</si>
  <si>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</si>
  <si>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</si>
  <si>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</si>
  <si>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</si>
  <si>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</si>
  <si>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</si>
  <si>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</si>
  <si>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</si>
  <si>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</si>
  <si>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</si>
  <si>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</si>
  <si>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</si>
  <si>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</si>
  <si>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</si>
  <si>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</si>
  <si>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</si>
  <si>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</si>
  <si>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</si>
  <si>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</si>
  <si>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</si>
  <si>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</si>
  <si>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</si>
  <si>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</si>
  <si>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</si>
  <si>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</si>
  <si>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</si>
  <si>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</si>
  <si>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</si>
  <si>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</si>
  <si>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</si>
  <si>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</si>
  <si>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</si>
  <si>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</si>
  <si>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</si>
  <si>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</si>
  <si>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</si>
  <si>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</si>
  <si>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</si>
  <si>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</si>
  <si>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</si>
  <si>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</si>
  <si>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</si>
  <si>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</si>
  <si>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</si>
  <si>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</si>
  <si>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</si>
  <si>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</si>
  <si>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</si>
  <si>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</si>
  <si>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</si>
  <si>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</si>
  <si>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</si>
  <si>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</si>
  <si>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</si>
  <si>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</si>
  <si>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</si>
  <si>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</si>
  <si>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</si>
  <si>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</si>
  <si>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</si>
  <si>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</si>
  <si>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</si>
  <si>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</si>
  <si>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</si>
  <si>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</si>
  <si>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</si>
  <si>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</si>
  <si>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</si>
  <si>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</si>
  <si>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</si>
  <si>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</si>
  <si>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</si>
  <si>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</si>
  <si>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</si>
  <si>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</si>
  <si>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</si>
  <si>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</si>
  <si>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</si>
  <si>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</si>
  <si>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</si>
  <si>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</si>
  <si>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</si>
  <si>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</si>
  <si>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</si>
  <si>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</si>
  <si>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</si>
  <si>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</si>
  <si>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</si>
  <si>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</si>
  <si>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</si>
  <si>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</si>
  <si>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</si>
  <si>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</si>
  <si>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</si>
  <si>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</si>
  <si>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</si>
  <si>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</si>
  <si>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</si>
  <si>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</si>
  <si>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</si>
  <si>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</si>
  <si>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</si>
  <si>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</si>
  <si>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</si>
  <si>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</si>
  <si>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</si>
  <si>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</si>
  <si>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</si>
  <si>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</si>
  <si>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</si>
  <si>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</si>
  <si>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</si>
  <si>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</si>
  <si>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</si>
  <si>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</si>
  <si>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</si>
  <si>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</si>
  <si>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</si>
  <si>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</si>
  <si>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</si>
  <si>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</si>
  <si>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</si>
  <si>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</si>
  <si>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</si>
  <si>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</si>
  <si>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</si>
  <si>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</si>
  <si>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</si>
  <si>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</si>
  <si>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</si>
  <si>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</si>
  <si>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</si>
  <si>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</si>
  <si>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</si>
  <si>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</si>
  <si>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</si>
  <si>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</si>
  <si>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</si>
  <si>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</si>
  <si>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</si>
  <si>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</si>
  <si>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</si>
  <si>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</si>
  <si>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</si>
  <si>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</si>
  <si>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</si>
  <si>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</si>
  <si>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</si>
  <si>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</si>
  <si>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</si>
  <si>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</si>
  <si>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</si>
  <si>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</si>
  <si>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</si>
  <si>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</si>
  <si>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</si>
  <si>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</si>
  <si>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</si>
  <si>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</si>
  <si>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</si>
  <si>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</si>
  <si>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</si>
  <si>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</si>
  <si>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</si>
  <si>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</si>
  <si>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</si>
  <si>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</si>
  <si>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</si>
  <si>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</si>
  <si>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</si>
  <si>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</si>
  <si>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</si>
  <si>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</si>
  <si>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</si>
  <si>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</si>
  <si>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</si>
  <si>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</si>
  <si>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</si>
  <si>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</si>
  <si>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</si>
  <si>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</si>
  <si>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</si>
  <si>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</si>
  <si>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</si>
  <si>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</si>
  <si>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</si>
  <si>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</si>
  <si>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</si>
  <si>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</si>
  <si>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</si>
  <si>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</si>
  <si>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</si>
  <si>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</si>
  <si>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</si>
  <si>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</si>
  <si>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</si>
  <si>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</si>
  <si>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</si>
  <si>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</si>
  <si>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</si>
  <si>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</si>
  <si>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</si>
  <si>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</si>
  <si>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</si>
  <si>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</si>
  <si>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</si>
  <si>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</si>
  <si>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</si>
  <si>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</si>
  <si>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</si>
  <si>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</si>
  <si>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</si>
  <si>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</si>
  <si>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</si>
  <si>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</si>
  <si>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</si>
  <si>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</si>
  <si>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</si>
  <si>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</si>
  <si>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</si>
  <si>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</si>
  <si>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</si>
  <si>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</si>
  <si>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</si>
  <si>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</si>
  <si>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</si>
  <si>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</si>
  <si>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</si>
  <si>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</si>
  <si>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</si>
  <si>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</si>
  <si>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</si>
  <si>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</si>
  <si>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</si>
  <si>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</si>
  <si>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</si>
  <si>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</si>
  <si>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</si>
  <si>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</si>
  <si>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</si>
  <si>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</si>
  <si>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</si>
  <si>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</si>
  <si>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</si>
  <si>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</si>
  <si>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</si>
  <si>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</si>
  <si>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</si>
  <si>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</si>
  <si>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</si>
  <si>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</si>
  <si>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</si>
  <si>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</si>
  <si>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</si>
  <si>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</si>
  <si>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</si>
  <si>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</si>
  <si>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</si>
  <si>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</si>
  <si>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</si>
  <si>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</si>
  <si>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</si>
  <si>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</si>
  <si>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</si>
  <si>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</si>
  <si>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</si>
  <si>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</si>
  <si>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</si>
  <si>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</si>
  <si>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</si>
  <si>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</si>
  <si>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</si>
  <si>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</si>
  <si>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</si>
  <si>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</si>
  <si>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</si>
  <si>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</si>
  <si>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</si>
  <si>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</si>
  <si>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</si>
  <si>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</si>
  <si>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</si>
  <si>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</si>
  <si>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</si>
  <si>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</si>
  <si>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</si>
  <si>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</si>
  <si>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</si>
  <si>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</si>
  <si>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</si>
  <si>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</si>
  <si>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</si>
  <si>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</si>
  <si>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</si>
  <si>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</si>
  <si>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</si>
  <si>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</si>
  <si>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</si>
  <si>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</si>
  <si>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</si>
  <si>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</si>
  <si>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</si>
  <si>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</si>
  <si>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</si>
  <si>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</si>
  <si>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</si>
  <si>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</si>
  <si>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</si>
  <si>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</si>
  <si>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</si>
  <si>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</si>
  <si>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</si>
  <si>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</si>
  <si>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</si>
  <si>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</si>
  <si>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</si>
  <si>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</si>
  <si>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</si>
  <si>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</si>
  <si>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</si>
  <si>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</si>
  <si>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</si>
  <si>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</si>
  <si>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</si>
  <si>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</si>
  <si>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</si>
  <si>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</si>
  <si>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</si>
  <si>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</si>
  <si>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</si>
  <si>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</si>
  <si>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</si>
  <si>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</si>
  <si>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</si>
  <si>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</si>
  <si>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</si>
  <si>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</si>
  <si>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</si>
  <si>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</si>
  <si>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</si>
  <si>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</si>
  <si>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</si>
  <si>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</si>
  <si>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</si>
  <si>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</si>
  <si>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</si>
  <si>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</si>
  <si>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</si>
  <si>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</si>
  <si>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</si>
  <si>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</si>
  <si>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</si>
  <si>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</si>
  <si>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</si>
  <si>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</si>
  <si>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</si>
  <si>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</si>
  <si>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</si>
  <si>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</si>
  <si>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</si>
  <si>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</si>
  <si>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</si>
  <si>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</si>
  <si>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</si>
  <si>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</si>
  <si>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</si>
  <si>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</si>
  <si>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</si>
  <si>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</si>
  <si>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</si>
  <si>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</si>
  <si>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</si>
  <si>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</si>
  <si>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</si>
  <si>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</si>
  <si>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</si>
  <si>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</si>
  <si>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</si>
  <si>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</si>
  <si>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</si>
  <si>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</si>
  <si>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</si>
  <si>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</si>
  <si>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</si>
  <si>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</si>
  <si>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</si>
  <si>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</si>
  <si>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</si>
  <si>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</si>
  <si>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</si>
  <si>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</si>
  <si>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</si>
  <si>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</si>
  <si>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</si>
  <si>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</si>
  <si>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</si>
  <si>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</si>
  <si>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</si>
  <si>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</si>
  <si>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</si>
  <si>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</si>
  <si>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</si>
  <si>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</si>
  <si>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</si>
  <si>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</si>
  <si>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</si>
  <si>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</si>
  <si>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</si>
  <si>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</si>
  <si>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</si>
  <si>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</si>
  <si>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</si>
  <si>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</si>
  <si>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</si>
  <si>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</si>
  <si>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</si>
  <si>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</si>
  <si>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</si>
  <si>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</si>
  <si>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</si>
  <si>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</si>
  <si>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</si>
  <si>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</si>
  <si>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</si>
  <si>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</si>
  <si>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</si>
  <si>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</si>
  <si>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</si>
  <si>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</si>
  <si>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</si>
  <si>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</si>
  <si>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</si>
  <si>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</si>
  <si>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</si>
  <si>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</si>
  <si>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</si>
  <si>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</si>
  <si>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</si>
  <si>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</si>
  <si>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</si>
  <si>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</si>
  <si>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</si>
  <si>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</si>
  <si>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</si>
  <si>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</si>
  <si>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</si>
  <si>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</si>
  <si>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</si>
  <si>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</si>
  <si>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</si>
  <si>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</si>
  <si>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</si>
  <si>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</si>
  <si>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</si>
  <si>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</si>
  <si>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</si>
  <si>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</si>
  <si>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</si>
  <si>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</si>
  <si>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</si>
  <si>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</si>
  <si>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</si>
  <si>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</si>
  <si>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</si>
  <si>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</si>
  <si>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</si>
  <si>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</si>
  <si>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</si>
  <si>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</si>
  <si>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</si>
  <si>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</si>
  <si>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</si>
  <si>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</si>
  <si>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</si>
  <si>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</si>
  <si>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</si>
  <si>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</si>
  <si>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</si>
  <si>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</si>
  <si>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</si>
  <si>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</si>
  <si>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</si>
  <si>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</si>
  <si>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</si>
  <si>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</si>
  <si>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</si>
  <si>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</si>
  <si>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</si>
  <si>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</si>
  <si>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</si>
  <si>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</si>
  <si>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</si>
  <si>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</si>
  <si>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</si>
  <si>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</si>
  <si>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</si>
  <si>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</si>
  <si>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</si>
  <si>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</si>
  <si>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</si>
  <si>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</si>
  <si>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</si>
  <si>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</si>
  <si>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</si>
  <si>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</si>
  <si>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</si>
  <si>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</si>
  <si>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</si>
  <si>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</si>
  <si>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</si>
  <si>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</si>
  <si>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</si>
  <si>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</si>
  <si>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</si>
  <si>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</si>
  <si>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</si>
  <si>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</si>
  <si>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</si>
  <si>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</si>
  <si>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</si>
  <si>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</si>
  <si>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</si>
  <si>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</si>
  <si>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</si>
  <si>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</si>
  <si>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</si>
  <si>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</si>
  <si>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</si>
  <si>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</si>
  <si>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</si>
  <si>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</si>
  <si>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</si>
  <si>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</si>
  <si>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</si>
  <si>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</si>
  <si>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</si>
  <si>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</si>
  <si>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</si>
  <si>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</si>
  <si>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</si>
  <si>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</si>
  <si>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</si>
  <si>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</si>
  <si>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</si>
  <si>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</si>
  <si>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</si>
  <si>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</si>
  <si>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</si>
  <si>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</si>
  <si>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</si>
  <si>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</si>
  <si>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</si>
  <si>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</si>
  <si>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</si>
  <si>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</si>
  <si>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</si>
  <si>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</si>
  <si>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</si>
  <si>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</si>
  <si>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</si>
  <si>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</si>
  <si>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</si>
  <si>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</si>
  <si>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</si>
  <si>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</si>
  <si>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</si>
  <si>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</si>
  <si>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</si>
  <si>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</si>
  <si>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</si>
  <si>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</si>
  <si>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</si>
  <si>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</si>
  <si>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</si>
  <si>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</si>
  <si>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</si>
  <si>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</si>
  <si>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</si>
  <si>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</si>
  <si>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</si>
  <si>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</si>
  <si>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</si>
  <si>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</si>
  <si>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</si>
  <si>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</si>
  <si>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</si>
  <si>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</si>
  <si>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</si>
  <si>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</si>
  <si>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</si>
  <si>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</si>
  <si>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</si>
  <si>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</si>
  <si>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</si>
  <si>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</si>
  <si>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</si>
  <si>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</si>
  <si>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</si>
  <si>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</si>
  <si>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</si>
  <si>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</si>
  <si>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</si>
  <si>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</si>
  <si>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</si>
  <si>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</si>
  <si>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</si>
  <si>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</si>
  <si>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</si>
  <si>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</si>
  <si>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</si>
  <si>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</si>
  <si>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</si>
  <si>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</si>
  <si>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</si>
  <si>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</si>
  <si>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</si>
  <si>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</si>
  <si>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</si>
  <si>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</si>
  <si>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</si>
  <si>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</si>
  <si>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</si>
  <si>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</si>
  <si>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</si>
  <si>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</si>
  <si>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</si>
  <si>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</si>
  <si>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</si>
  <si>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</si>
  <si>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</si>
  <si>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</si>
  <si>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</si>
  <si>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</si>
  <si>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</si>
  <si>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</si>
  <si>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</si>
  <si>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</si>
  <si>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</si>
  <si>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</si>
  <si>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</si>
  <si>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</si>
  <si>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</si>
  <si>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</si>
  <si>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</si>
  <si>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</si>
  <si>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</si>
  <si>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</si>
  <si>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</si>
  <si>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</si>
  <si>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</si>
  <si>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</si>
  <si>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</si>
  <si>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</si>
  <si>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</si>
  <si>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</si>
  <si>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</si>
  <si>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</si>
  <si>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</si>
  <si>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</si>
  <si>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</si>
  <si>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</si>
  <si>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</si>
  <si>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</si>
  <si>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</si>
  <si>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</si>
  <si>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</si>
  <si>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</si>
  <si>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</si>
  <si>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</si>
  <si>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</si>
  <si>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</si>
  <si>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</si>
  <si>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</si>
  <si>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</si>
  <si>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</si>
  <si>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</si>
  <si>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</si>
  <si>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</si>
  <si>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</si>
  <si>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</si>
  <si>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</si>
  <si>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</si>
  <si>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</si>
  <si>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</si>
  <si>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</si>
  <si>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</si>
  <si>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</si>
  <si>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</si>
  <si>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</si>
  <si>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</si>
  <si>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</si>
  <si>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</si>
  <si>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</si>
  <si>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</si>
  <si>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</si>
  <si>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</si>
  <si>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</si>
  <si>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</si>
  <si>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</si>
  <si>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</si>
  <si>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</si>
  <si>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</si>
  <si>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</si>
  <si>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</si>
  <si>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</si>
  <si>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</si>
  <si>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</si>
  <si>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</si>
  <si>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</si>
  <si>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</si>
  <si>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</si>
  <si>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</si>
  <si>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</si>
  <si>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</si>
  <si>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</si>
  <si>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</si>
  <si>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</si>
  <si>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</si>
  <si>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</si>
  <si>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</si>
  <si>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</si>
  <si>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</si>
  <si>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</si>
  <si>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</si>
  <si>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</si>
  <si>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</si>
  <si>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</si>
  <si>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</si>
  <si>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</si>
  <si>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</si>
  <si>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</si>
  <si>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</si>
  <si>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</si>
  <si>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</si>
  <si>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</si>
  <si>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</si>
  <si>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</si>
  <si>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</si>
  <si>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</si>
  <si>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</si>
  <si>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</si>
  <si>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</si>
  <si>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</si>
  <si>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</si>
  <si>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</si>
  <si>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</si>
  <si>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</si>
  <si>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</si>
  <si>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</si>
  <si>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</si>
  <si>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</si>
  <si>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</si>
  <si>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</si>
  <si>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</si>
  <si>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</si>
  <si>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</si>
  <si>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</si>
  <si>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</si>
  <si>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</si>
  <si>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</si>
  <si>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</si>
  <si>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</si>
  <si>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</si>
  <si>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</si>
  <si>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</si>
  <si>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</si>
  <si>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</si>
  <si>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</si>
  <si>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</si>
  <si>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</si>
  <si>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</si>
  <si>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</si>
  <si>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</si>
  <si>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</si>
  <si>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</si>
  <si>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</si>
  <si>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</si>
  <si>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</si>
  <si>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</si>
  <si>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</si>
  <si>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</si>
  <si>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</si>
  <si>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</si>
  <si>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</si>
  <si>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</si>
  <si>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</si>
  <si>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</si>
  <si>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</si>
  <si>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</si>
  <si>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</si>
  <si>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</si>
  <si>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</si>
  <si>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</si>
  <si>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</si>
  <si>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</si>
  <si>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</si>
  <si>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</si>
  <si>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</si>
  <si>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</si>
  <si>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</si>
  <si>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</si>
  <si>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</si>
  <si>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</si>
  <si>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</si>
  <si>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</si>
  <si>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</si>
  <si>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</si>
  <si>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</si>
  <si>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</si>
  <si>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</si>
  <si>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</si>
  <si>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</si>
  <si>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</si>
  <si>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</si>
  <si>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</si>
  <si>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</si>
  <si>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</si>
  <si>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</si>
  <si>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</si>
  <si>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</si>
  <si>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</si>
  <si>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</si>
  <si>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</si>
  <si>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</si>
  <si>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</si>
  <si>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</si>
  <si>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</si>
  <si>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</si>
  <si>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</si>
  <si>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</si>
  <si>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</si>
  <si>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</si>
  <si>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</si>
  <si>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</si>
  <si>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</si>
  <si>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</si>
  <si>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</si>
  <si>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</si>
  <si>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</si>
  <si>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</si>
  <si>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</si>
  <si>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</si>
  <si>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</si>
  <si>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</si>
  <si>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</si>
  <si>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</si>
  <si>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</si>
  <si>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</si>
  <si>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</si>
  <si>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</si>
  <si>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</si>
  <si>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</si>
  <si>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</si>
  <si>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</si>
  <si>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</si>
  <si>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</si>
  <si>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</si>
  <si>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</si>
  <si>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</si>
  <si>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</si>
  <si>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</si>
  <si>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</si>
  <si>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</si>
  <si>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</si>
  <si>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</si>
  <si>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</si>
  <si>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</si>
  <si>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</si>
  <si>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</si>
  <si>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</si>
  <si>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</si>
  <si>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</si>
  <si>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</si>
  <si>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</si>
  <si>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</si>
  <si>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</si>
  <si>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</si>
  <si>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</si>
  <si>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</si>
  <si>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</si>
  <si>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</si>
  <si>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</si>
  <si>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</si>
  <si>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</si>
  <si>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</si>
  <si>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</si>
  <si>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</si>
  <si>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</si>
  <si>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</si>
  <si>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</si>
  <si>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</si>
  <si>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</si>
  <si>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</si>
  <si>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</si>
  <si>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</si>
  <si>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</si>
  <si>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</si>
  <si>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</si>
  <si>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</si>
  <si>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</si>
  <si>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</si>
  <si>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</si>
  <si>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</si>
  <si>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</si>
  <si>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</si>
  <si>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</si>
  <si>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</si>
  <si>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</si>
  <si>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</si>
  <si>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</si>
  <si>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</si>
  <si>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</si>
  <si>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</si>
  <si>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</si>
  <si>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</si>
  <si>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</si>
  <si>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</si>
  <si>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</si>
  <si>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</si>
  <si>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</si>
  <si>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</si>
  <si>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</si>
  <si>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</si>
  <si>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</si>
  <si>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</si>
  <si>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</si>
  <si>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</si>
  <si>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</si>
  <si>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</si>
  <si>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</si>
  <si>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</si>
  <si>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</si>
  <si>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</si>
  <si>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</si>
  <si>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</si>
  <si>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</si>
  <si>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</si>
  <si>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</si>
  <si>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</si>
  <si>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</si>
  <si>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</si>
  <si>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</si>
  <si>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</si>
  <si>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</si>
  <si>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</si>
  <si>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</si>
  <si>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</si>
  <si>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</si>
  <si>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</si>
  <si>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</si>
  <si>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</si>
  <si>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</si>
  <si>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</si>
  <si>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</si>
  <si>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</si>
  <si>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</si>
  <si>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</si>
  <si>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</si>
  <si>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</si>
  <si>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</si>
  <si>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</si>
  <si>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</si>
  <si>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</si>
  <si>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</si>
  <si>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</si>
  <si>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</si>
  <si>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</si>
  <si>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</si>
  <si>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</si>
  <si>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</si>
  <si>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</si>
  <si>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</si>
  <si>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</si>
  <si>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</si>
  <si>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</si>
  <si>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</si>
  <si>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</si>
  <si>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</si>
  <si>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</si>
  <si>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</si>
  <si>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</si>
  <si>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</si>
  <si>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</si>
  <si>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</si>
  <si>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</si>
  <si>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</si>
  <si>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</si>
  <si>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</si>
  <si>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</si>
  <si>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</si>
  <si>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</si>
  <si>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</si>
  <si>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</si>
  <si>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</si>
  <si>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</si>
  <si>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</si>
  <si>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</si>
  <si>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</si>
  <si>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</si>
  <si>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</si>
  <si>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</si>
  <si>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</si>
  <si>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</si>
  <si>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</si>
  <si>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</si>
  <si>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</si>
  <si>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</si>
  <si>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</si>
  <si>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</si>
  <si>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</si>
  <si>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</si>
  <si>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</si>
  <si>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</si>
  <si>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</si>
  <si>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</si>
  <si>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</si>
  <si>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</si>
  <si>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</si>
  <si>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</si>
  <si>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</si>
  <si>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</si>
  <si>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</si>
  <si>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</si>
  <si>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</si>
  <si>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</si>
  <si>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</si>
  <si>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</si>
  <si>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</si>
  <si>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</si>
  <si>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</si>
  <si>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</si>
  <si>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</si>
  <si>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</si>
  <si>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</si>
  <si>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</si>
  <si>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</si>
  <si>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</si>
  <si>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</si>
  <si>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</si>
  <si>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</si>
  <si>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</si>
  <si>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</si>
  <si>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</si>
  <si>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</si>
  <si>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</si>
  <si>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</si>
  <si>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</si>
  <si>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</si>
  <si>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</si>
  <si>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</si>
  <si>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</si>
  <si>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</si>
  <si>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</si>
  <si>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</si>
  <si>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</si>
  <si>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</si>
  <si>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</si>
  <si>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</si>
  <si>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</si>
  <si>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</si>
  <si>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</si>
  <si>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</si>
  <si>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</si>
  <si>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</si>
  <si>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</si>
  <si>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</si>
  <si>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</si>
  <si>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</si>
  <si>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</si>
  <si>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</si>
  <si>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</si>
  <si>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</si>
  <si>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</si>
  <si>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</si>
  <si>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</si>
  <si>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</si>
  <si>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</si>
  <si>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</si>
  <si>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</si>
  <si>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</si>
  <si>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</si>
  <si>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</si>
  <si>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</si>
  <si>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</si>
  <si>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</si>
  <si>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</si>
  <si>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</si>
  <si>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</si>
  <si>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</si>
  <si>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</si>
  <si>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</si>
  <si>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</si>
  <si>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</si>
  <si>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</si>
  <si>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</si>
  <si>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</si>
  <si>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</si>
  <si>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</si>
  <si>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</si>
  <si>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</si>
  <si>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</si>
  <si>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</si>
  <si>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</si>
  <si>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</si>
  <si>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</si>
  <si>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</si>
  <si>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</si>
  <si>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</si>
  <si>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</si>
  <si>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</si>
  <si>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</si>
  <si>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</si>
  <si>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</si>
  <si>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</si>
  <si>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</si>
  <si>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</si>
  <si>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</si>
  <si>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</si>
  <si>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</si>
  <si>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</si>
  <si>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</si>
  <si>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</si>
  <si>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</si>
  <si>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</si>
  <si>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</si>
  <si>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</si>
  <si>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</si>
  <si>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</si>
  <si>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</si>
  <si>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</si>
  <si>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</si>
  <si>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</si>
  <si>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</si>
  <si>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</si>
  <si>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</si>
  <si>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</si>
  <si>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</si>
  <si>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</si>
  <si>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</si>
  <si>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</si>
  <si>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</si>
  <si>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</si>
  <si>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</si>
  <si>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</si>
  <si>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</si>
  <si>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</si>
  <si>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</si>
  <si>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</si>
  <si>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</si>
  <si>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</si>
  <si>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</si>
  <si>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</si>
  <si>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</si>
  <si>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</si>
  <si>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</si>
  <si>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</si>
  <si>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</si>
  <si>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</si>
  <si>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</si>
  <si>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</si>
  <si>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</si>
  <si>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</si>
  <si>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</si>
  <si>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</si>
  <si>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</si>
  <si>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</si>
  <si>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</si>
  <si>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</si>
  <si>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</si>
  <si>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</si>
  <si>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</si>
  <si>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</si>
  <si>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</si>
  <si>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</si>
  <si>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</si>
  <si>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</si>
  <si>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</si>
  <si>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</si>
  <si>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</si>
  <si>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</si>
  <si>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</si>
  <si>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</si>
  <si>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</si>
  <si>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</si>
  <si>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</si>
  <si>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</si>
  <si>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</si>
  <si>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</si>
  <si>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</si>
  <si>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</si>
  <si>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</si>
  <si>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</si>
  <si>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</si>
  <si>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</si>
  <si>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</si>
  <si>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</si>
  <si>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</si>
  <si>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</si>
  <si>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</si>
  <si>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</si>
  <si>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</si>
  <si>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</si>
  <si>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</si>
  <si>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</si>
  <si>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</si>
  <si>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</si>
  <si>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</si>
  <si>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</si>
  <si>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</si>
  <si>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</si>
  <si>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</si>
  <si>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</si>
  <si>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</si>
  <si>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</si>
  <si>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</si>
  <si>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</si>
  <si>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</si>
  <si>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</si>
  <si>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</si>
  <si>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</si>
  <si>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</si>
  <si>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</si>
  <si>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</si>
  <si>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</si>
  <si>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</si>
  <si>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</si>
  <si>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</si>
  <si>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</si>
  <si>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</si>
  <si>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</si>
  <si>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</si>
  <si>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</si>
  <si>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</si>
  <si>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</si>
  <si>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</si>
  <si>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</si>
  <si>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</si>
  <si>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</si>
  <si>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</si>
  <si>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</si>
  <si>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</si>
  <si>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</si>
  <si>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</si>
  <si>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</si>
  <si>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</si>
  <si>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</si>
  <si>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</si>
  <si>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</si>
  <si>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</si>
  <si>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</si>
  <si>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</si>
  <si>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</si>
  <si>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</si>
  <si>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</si>
  <si>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</si>
  <si>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</si>
  <si>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</si>
  <si>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</si>
  <si>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</si>
  <si>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</si>
  <si>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</si>
  <si>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</si>
  <si>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</si>
  <si>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</si>
  <si>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</si>
  <si>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</si>
  <si>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</si>
  <si>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</si>
  <si>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</si>
  <si>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</si>
  <si>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</si>
  <si>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</si>
  <si>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</si>
  <si>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</si>
  <si>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</si>
  <si>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</si>
  <si>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</si>
  <si>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</si>
  <si>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</si>
  <si>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</si>
  <si>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</si>
  <si>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</si>
  <si>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</si>
  <si>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</si>
  <si>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</si>
  <si>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</si>
  <si>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</si>
  <si>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</si>
  <si>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</si>
  <si>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</si>
  <si>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</si>
  <si>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</si>
  <si>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</si>
  <si>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</si>
  <si>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</si>
  <si>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</si>
  <si>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</si>
  <si>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</si>
  <si>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</si>
  <si>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</si>
  <si>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</si>
  <si>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</si>
  <si>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</si>
  <si>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</si>
  <si>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</si>
  <si>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</si>
  <si>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</si>
  <si>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</si>
  <si>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</si>
  <si>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</si>
  <si>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</si>
  <si>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</si>
  <si>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</si>
  <si>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</si>
  <si>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</si>
  <si>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</si>
  <si>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</si>
  <si>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</si>
  <si>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</si>
  <si>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</si>
  <si>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</si>
  <si>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</si>
  <si>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</si>
  <si>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</si>
  <si>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</si>
  <si>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</si>
  <si>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</si>
  <si>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</si>
  <si>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</si>
  <si>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</si>
  <si>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</si>
  <si>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</si>
  <si>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</si>
  <si>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</si>
  <si>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</si>
  <si>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</si>
  <si>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</si>
  <si>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</si>
  <si>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</si>
  <si>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</si>
  <si>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</si>
  <si>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</si>
  <si>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</si>
  <si>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</si>
  <si>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</si>
  <si>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</si>
  <si>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</si>
  <si>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</si>
  <si>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</si>
  <si>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</si>
  <si>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</si>
  <si>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</si>
  <si>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</si>
  <si>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</si>
  <si>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</si>
  <si>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</si>
  <si>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</si>
  <si>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</si>
  <si>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</si>
  <si>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</si>
  <si>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</si>
  <si>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</si>
  <si>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</si>
  <si>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</si>
  <si>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</si>
  <si>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</si>
  <si>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</si>
  <si>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</si>
  <si>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</si>
  <si>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</si>
  <si>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</si>
  <si>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</si>
  <si>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</si>
  <si>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</si>
  <si>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</si>
  <si>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</si>
  <si>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</si>
  <si>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</si>
  <si>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</si>
  <si>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</si>
  <si>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</si>
  <si>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</si>
  <si>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</si>
  <si>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</si>
  <si>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</si>
  <si>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</si>
  <si>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</si>
  <si>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</si>
  <si>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</si>
  <si>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</si>
  <si>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</si>
  <si>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</si>
  <si>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</si>
  <si>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</si>
  <si>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</si>
  <si>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</si>
  <si>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</si>
  <si>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</si>
  <si>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</si>
  <si>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</si>
  <si>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</si>
  <si>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</si>
  <si>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</si>
  <si>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</si>
  <si>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</si>
  <si>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</si>
  <si>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</si>
  <si>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</si>
  <si>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</si>
  <si>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</si>
  <si>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</si>
  <si>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</si>
  <si>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</si>
  <si>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</si>
  <si>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</si>
  <si>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</si>
  <si>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</si>
  <si>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</si>
  <si>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</si>
  <si>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</si>
  <si>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</si>
  <si>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</si>
  <si>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</si>
  <si>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</si>
  <si>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</si>
  <si>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</si>
  <si>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</si>
  <si>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</si>
  <si>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</si>
  <si>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</si>
  <si>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</si>
  <si>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</si>
  <si>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</si>
  <si>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</si>
  <si>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</si>
  <si>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</si>
  <si>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</si>
  <si>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</si>
  <si>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</si>
  <si>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</si>
  <si>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</si>
  <si>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</si>
  <si>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</si>
  <si>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</si>
  <si>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</si>
  <si>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</si>
  <si>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</si>
  <si>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</si>
  <si>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</si>
  <si>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</si>
  <si>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</si>
  <si>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</si>
  <si>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</si>
  <si>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</si>
  <si>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</si>
  <si>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</si>
  <si>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</si>
  <si>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</si>
  <si>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</si>
  <si>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</si>
  <si>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</si>
  <si>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</si>
  <si>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</si>
  <si>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</si>
  <si>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</si>
  <si>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</si>
  <si>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</si>
  <si>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</si>
  <si>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</si>
  <si>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</si>
  <si>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Vanguard Research Industries</t>
  </si>
  <si>
    <t>Edwin Van Beusekom</t>
  </si>
  <si>
    <t>evanbeusekom@vanguardholdings.com</t>
  </si>
  <si>
    <t>908-769-2068</t>
  </si>
  <si>
    <t>vanguardresearchind.com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</si>
</sst>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evanbeusekom@vanguardholding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evanbeusekom@vanguardholding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86"/>
      <c r="B2" s="5" t="s">
        <v>847</v>
      </c>
      <c r="C2" s="3"/>
      <c r="D2" s="175"/>
      <c r="E2" s="3"/>
      <c r="F2" s="3"/>
      <c r="G2" s="25"/>
    </row>
    <row r="3" spans="1:7">
      <c r="A3" s="286"/>
      <c r="B3" s="3" t="s">
        <v>839</v>
      </c>
      <c r="C3" s="5"/>
      <c r="D3" s="176"/>
      <c r="E3" s="3"/>
      <c r="F3" s="5"/>
      <c r="G3" s="25"/>
    </row>
    <row r="4" spans="1:7" ht="15.75">
      <c r="A4" s="286"/>
      <c r="B4" s="30" t="s">
        <v>849</v>
      </c>
      <c r="C4" s="6"/>
      <c r="D4" s="177"/>
      <c r="E4" s="3"/>
      <c r="F4" s="6"/>
      <c r="G4" s="25"/>
    </row>
    <row r="5" spans="1:7">
      <c r="A5" s="286"/>
      <c r="B5" s="29" t="s">
        <v>1040</v>
      </c>
      <c r="C5" s="4"/>
      <c r="D5" s="178"/>
      <c r="E5" s="3"/>
      <c r="F5" s="4"/>
      <c r="G5" s="25"/>
    </row>
    <row r="6" spans="1:7">
      <c r="A6" s="286"/>
      <c r="B6" s="3"/>
      <c r="C6" s="3"/>
      <c r="D6" s="175"/>
      <c r="E6" s="3"/>
      <c r="F6" s="3"/>
      <c r="G6" s="25"/>
    </row>
    <row r="7" spans="1:7">
      <c r="A7" s="286"/>
      <c r="B7" s="3"/>
      <c r="C7" s="3"/>
      <c r="D7" s="175"/>
      <c r="E7" s="3"/>
      <c r="F7" s="3"/>
      <c r="G7" s="25"/>
    </row>
    <row r="8" spans="1:7">
      <c r="A8" s="286"/>
      <c r="B8" s="3"/>
      <c r="C8" s="3"/>
      <c r="D8" s="175"/>
      <c r="E8" s="3"/>
      <c r="F8" s="3"/>
      <c r="G8" s="25"/>
    </row>
    <row r="9" spans="1:7">
      <c r="A9" s="286"/>
      <c r="B9" s="289" t="s">
        <v>850</v>
      </c>
      <c r="C9" s="289"/>
      <c r="D9" s="289"/>
      <c r="E9" s="289"/>
      <c r="F9" s="289"/>
      <c r="G9" s="25"/>
    </row>
    <row r="10" spans="1:7" ht="27" customHeight="1">
      <c r="A10" s="286"/>
      <c r="B10" s="290" t="s">
        <v>438</v>
      </c>
      <c r="C10" s="290"/>
      <c r="D10" s="290"/>
      <c r="E10" s="290"/>
      <c r="F10" s="290"/>
      <c r="G10" s="25"/>
    </row>
    <row r="11" spans="1:7" ht="27" customHeight="1">
      <c r="A11" s="286"/>
      <c r="B11" s="291"/>
      <c r="C11" s="291"/>
      <c r="D11" s="291"/>
      <c r="E11" s="291"/>
      <c r="F11" s="291"/>
      <c r="G11" s="25"/>
    </row>
    <row r="12" spans="1:7">
      <c r="A12" s="286"/>
      <c r="B12" s="31" t="s">
        <v>848</v>
      </c>
      <c r="C12" s="32" t="s">
        <v>851</v>
      </c>
      <c r="D12" s="179" t="s">
        <v>852</v>
      </c>
      <c r="E12" s="32" t="s">
        <v>612</v>
      </c>
      <c r="F12" s="32" t="s">
        <v>613</v>
      </c>
      <c r="G12" s="25"/>
    </row>
    <row r="13" spans="1:7" ht="33.75">
      <c r="A13" s="286"/>
      <c r="B13" s="2">
        <v>1</v>
      </c>
      <c r="C13" s="27" t="s">
        <v>1088</v>
      </c>
      <c r="D13" s="28" t="s">
        <v>876</v>
      </c>
      <c r="E13" s="163" t="s">
        <v>853</v>
      </c>
      <c r="F13" s="163"/>
      <c r="G13" s="25"/>
    </row>
    <row r="14" spans="1:7" ht="33.75">
      <c r="A14" s="286"/>
      <c r="B14" s="2">
        <v>2</v>
      </c>
      <c r="C14" s="27" t="s">
        <v>1088</v>
      </c>
      <c r="D14" s="28" t="s">
        <v>1025</v>
      </c>
      <c r="E14" s="163" t="s">
        <v>530</v>
      </c>
      <c r="F14" s="163" t="s">
        <v>531</v>
      </c>
      <c r="G14" s="25"/>
    </row>
    <row r="15" spans="1:7" ht="89.1" customHeight="1">
      <c r="A15" s="286"/>
      <c r="B15" s="292">
        <v>2.0099999999999998</v>
      </c>
      <c r="C15" s="295" t="s">
        <v>1088</v>
      </c>
      <c r="D15" s="298" t="s">
        <v>2263</v>
      </c>
      <c r="E15" s="164" t="s">
        <v>614</v>
      </c>
      <c r="F15" s="164" t="s">
        <v>617</v>
      </c>
      <c r="G15" s="25"/>
    </row>
    <row r="16" spans="1:7" ht="99" customHeight="1">
      <c r="A16" s="286"/>
      <c r="B16" s="293"/>
      <c r="C16" s="296"/>
      <c r="D16" s="299"/>
      <c r="E16" s="165"/>
      <c r="F16" s="165" t="s">
        <v>615</v>
      </c>
      <c r="G16" s="25"/>
    </row>
    <row r="17" spans="1:7" ht="63" customHeight="1">
      <c r="A17" s="286"/>
      <c r="B17" s="294"/>
      <c r="C17" s="297"/>
      <c r="D17" s="300"/>
      <c r="E17" s="27"/>
      <c r="F17" s="27" t="s">
        <v>616</v>
      </c>
      <c r="G17" s="25"/>
    </row>
    <row r="18" spans="1:7" ht="117" customHeight="1">
      <c r="A18" s="286"/>
      <c r="B18" s="292">
        <v>2.02</v>
      </c>
      <c r="C18" s="295" t="s">
        <v>1088</v>
      </c>
      <c r="D18" s="298" t="s">
        <v>2264</v>
      </c>
      <c r="E18" s="164" t="s">
        <v>439</v>
      </c>
      <c r="F18" s="164" t="s">
        <v>525</v>
      </c>
      <c r="G18" s="25"/>
    </row>
    <row r="19" spans="1:7" ht="71.099999999999994" customHeight="1">
      <c r="A19" s="286"/>
      <c r="B19" s="293"/>
      <c r="C19" s="296"/>
      <c r="D19" s="299"/>
      <c r="E19" s="165" t="s">
        <v>529</v>
      </c>
      <c r="F19" s="165" t="s">
        <v>440</v>
      </c>
      <c r="G19" s="25"/>
    </row>
    <row r="20" spans="1:7" ht="90.75" customHeight="1">
      <c r="A20" s="286"/>
      <c r="B20" s="293"/>
      <c r="C20" s="296"/>
      <c r="D20" s="299"/>
      <c r="E20" s="165"/>
      <c r="F20" s="165" t="s">
        <v>619</v>
      </c>
      <c r="G20" s="25"/>
    </row>
    <row r="21" spans="1:7" ht="74.25" customHeight="1">
      <c r="A21" s="286"/>
      <c r="B21" s="294"/>
      <c r="C21" s="297"/>
      <c r="D21" s="300"/>
      <c r="E21" s="27"/>
      <c r="F21" s="27" t="s">
        <v>618</v>
      </c>
      <c r="G21" s="25"/>
    </row>
    <row r="22" spans="1:7" ht="90" customHeight="1">
      <c r="A22" s="286"/>
      <c r="B22" s="304">
        <v>2.0299999999999998</v>
      </c>
      <c r="C22" s="304" t="s">
        <v>822</v>
      </c>
      <c r="D22" s="307" t="s">
        <v>2265</v>
      </c>
      <c r="E22" s="295" t="s">
        <v>437</v>
      </c>
      <c r="F22" s="164" t="s">
        <v>460</v>
      </c>
      <c r="G22" s="25"/>
    </row>
    <row r="23" spans="1:7" ht="109.5" customHeight="1">
      <c r="A23" s="286"/>
      <c r="B23" s="305"/>
      <c r="C23" s="305"/>
      <c r="D23" s="308"/>
      <c r="E23" s="296"/>
      <c r="F23" s="165" t="s">
        <v>823</v>
      </c>
      <c r="G23" s="25"/>
    </row>
    <row r="24" spans="1:7" ht="74.25" customHeight="1">
      <c r="A24" s="286"/>
      <c r="B24" s="306"/>
      <c r="C24" s="306"/>
      <c r="D24" s="309"/>
      <c r="E24" s="297"/>
      <c r="F24" s="27" t="s">
        <v>436</v>
      </c>
      <c r="G24" s="25"/>
    </row>
    <row r="25" spans="1:7" ht="72" customHeight="1">
      <c r="A25" s="286"/>
      <c r="B25" s="2" t="s">
        <v>458</v>
      </c>
      <c r="C25" s="27" t="s">
        <v>459</v>
      </c>
      <c r="D25" s="28" t="s">
        <v>2266</v>
      </c>
      <c r="E25" s="27" t="s">
        <v>2261</v>
      </c>
      <c r="F25" s="27" t="s">
        <v>461</v>
      </c>
      <c r="G25" s="25"/>
    </row>
    <row r="26" spans="1:7" ht="98.1" customHeight="1">
      <c r="A26" s="286"/>
      <c r="B26" s="301">
        <v>3</v>
      </c>
      <c r="C26" s="292" t="s">
        <v>70</v>
      </c>
      <c r="D26" s="298" t="s">
        <v>2267</v>
      </c>
      <c r="E26" s="295" t="s">
        <v>0</v>
      </c>
      <c r="F26" s="164" t="s">
        <v>64</v>
      </c>
      <c r="G26" s="25"/>
    </row>
    <row r="27" spans="1:7" ht="90" customHeight="1">
      <c r="A27" s="286"/>
      <c r="B27" s="302"/>
      <c r="C27" s="293"/>
      <c r="D27" s="299"/>
      <c r="E27" s="296"/>
      <c r="F27" s="165" t="s">
        <v>59</v>
      </c>
      <c r="G27" s="25"/>
    </row>
    <row r="28" spans="1:7" ht="19.350000000000001" customHeight="1">
      <c r="A28" s="286"/>
      <c r="B28" s="302"/>
      <c r="C28" s="293"/>
      <c r="D28" s="299"/>
      <c r="E28" s="296"/>
      <c r="F28" s="165" t="s">
        <v>60</v>
      </c>
      <c r="G28" s="25"/>
    </row>
    <row r="29" spans="1:7" ht="74.650000000000006" customHeight="1">
      <c r="A29" s="286"/>
      <c r="B29" s="302"/>
      <c r="C29" s="293"/>
      <c r="D29" s="299"/>
      <c r="E29" s="296"/>
      <c r="F29" s="165" t="s">
        <v>61</v>
      </c>
      <c r="G29" s="25"/>
    </row>
    <row r="30" spans="1:7" ht="62.65" customHeight="1">
      <c r="A30" s="286"/>
      <c r="B30" s="302"/>
      <c r="C30" s="293"/>
      <c r="D30" s="299"/>
      <c r="E30" s="296"/>
      <c r="F30" s="165" t="s">
        <v>62</v>
      </c>
      <c r="G30" s="25"/>
    </row>
    <row r="31" spans="1:7" ht="81" customHeight="1">
      <c r="A31" s="286"/>
      <c r="B31" s="302"/>
      <c r="C31" s="293"/>
      <c r="D31" s="299"/>
      <c r="E31" s="296"/>
      <c r="F31" s="165" t="s">
        <v>63</v>
      </c>
      <c r="G31" s="25"/>
    </row>
    <row r="32" spans="1:7" ht="48.75" customHeight="1">
      <c r="A32" s="286"/>
      <c r="B32" s="302"/>
      <c r="C32" s="293"/>
      <c r="D32" s="299"/>
      <c r="E32" s="296"/>
      <c r="F32" s="165" t="s">
        <v>66</v>
      </c>
      <c r="G32" s="25"/>
    </row>
    <row r="33" spans="1:7" ht="98.65" customHeight="1">
      <c r="A33" s="286"/>
      <c r="B33" s="302"/>
      <c r="C33" s="293"/>
      <c r="D33" s="299"/>
      <c r="E33" s="296"/>
      <c r="F33" s="165" t="s">
        <v>65</v>
      </c>
      <c r="G33" s="25"/>
    </row>
    <row r="34" spans="1:7" ht="89.1" customHeight="1">
      <c r="A34" s="286"/>
      <c r="B34" s="302"/>
      <c r="C34" s="293"/>
      <c r="D34" s="299"/>
      <c r="E34" s="296"/>
      <c r="F34" s="165" t="s">
        <v>67</v>
      </c>
      <c r="G34" s="25"/>
    </row>
    <row r="35" spans="1:7" ht="29.1" customHeight="1">
      <c r="A35" s="286"/>
      <c r="B35" s="302"/>
      <c r="C35" s="293"/>
      <c r="D35" s="299"/>
      <c r="E35" s="296"/>
      <c r="F35" s="165" t="s">
        <v>68</v>
      </c>
      <c r="G35" s="25"/>
    </row>
    <row r="36" spans="1:7" ht="126.75">
      <c r="A36" s="286"/>
      <c r="B36" s="303"/>
      <c r="C36" s="294"/>
      <c r="D36" s="300"/>
      <c r="E36" s="297"/>
      <c r="F36" s="166" t="s">
        <v>69</v>
      </c>
      <c r="G36" s="25"/>
    </row>
    <row r="37" spans="1:7" ht="112.5">
      <c r="A37" s="286"/>
      <c r="B37" s="141">
        <v>3.01</v>
      </c>
      <c r="C37" s="142" t="s">
        <v>70</v>
      </c>
      <c r="D37" s="28" t="s">
        <v>2268</v>
      </c>
      <c r="E37" s="167" t="s">
        <v>1328</v>
      </c>
      <c r="F37" s="168" t="s">
        <v>1434</v>
      </c>
      <c r="G37" s="25"/>
    </row>
    <row r="38" spans="1:7" ht="101.25">
      <c r="A38" s="286"/>
      <c r="B38" s="141">
        <v>3.02</v>
      </c>
      <c r="C38" s="142" t="s">
        <v>1361</v>
      </c>
      <c r="D38" s="28" t="s">
        <v>2269</v>
      </c>
      <c r="E38" s="167" t="s">
        <v>1376</v>
      </c>
      <c r="F38" s="168" t="s">
        <v>1435</v>
      </c>
      <c r="G38" s="25"/>
    </row>
    <row r="39" spans="1:7" ht="101.25">
      <c r="A39" s="286"/>
      <c r="B39" s="150">
        <v>4</v>
      </c>
      <c r="C39" s="149" t="s">
        <v>1531</v>
      </c>
      <c r="D39" s="28" t="s">
        <v>2270</v>
      </c>
      <c r="E39" s="27" t="s">
        <v>2213</v>
      </c>
      <c r="F39" s="27" t="s">
        <v>1532</v>
      </c>
      <c r="G39" s="25"/>
    </row>
    <row r="40" spans="1:7" ht="56.25">
      <c r="A40" s="286"/>
      <c r="B40" s="141">
        <v>4.01</v>
      </c>
      <c r="C40" s="149" t="s">
        <v>1531</v>
      </c>
      <c r="D40" s="28" t="s">
        <v>2272</v>
      </c>
      <c r="E40" s="27" t="s">
        <v>2227</v>
      </c>
      <c r="F40" s="27" t="s">
        <v>2231</v>
      </c>
      <c r="G40" s="25"/>
    </row>
    <row r="41" spans="1:7" ht="56.25">
      <c r="A41" s="286"/>
      <c r="B41" s="141" t="s">
        <v>2259</v>
      </c>
      <c r="C41" s="149" t="s">
        <v>1531</v>
      </c>
      <c r="D41" s="28" t="s">
        <v>2271</v>
      </c>
      <c r="E41" s="27" t="s">
        <v>2262</v>
      </c>
      <c r="F41" s="27" t="s">
        <v>2260</v>
      </c>
      <c r="G41" s="25"/>
    </row>
    <row r="42" spans="1:7" ht="56.25">
      <c r="A42" s="286"/>
      <c r="B42" s="141" t="s">
        <v>2295</v>
      </c>
      <c r="C42" s="149" t="s">
        <v>1531</v>
      </c>
      <c r="D42" s="28" t="s">
        <v>2302</v>
      </c>
      <c r="E42" s="27" t="s">
        <v>2261</v>
      </c>
      <c r="F42" s="27" t="s">
        <v>2296</v>
      </c>
      <c r="G42" s="25"/>
    </row>
    <row r="43" spans="1:7" ht="123.75">
      <c r="A43" s="286"/>
      <c r="B43" s="160">
        <v>4.0999999999999996</v>
      </c>
      <c r="C43" s="149" t="s">
        <v>2301</v>
      </c>
      <c r="D43" s="161">
        <v>42867</v>
      </c>
      <c r="E43" s="169" t="s">
        <v>2304</v>
      </c>
      <c r="F43" s="27" t="s">
        <v>2303</v>
      </c>
      <c r="G43" s="25"/>
    </row>
    <row r="44" spans="1:7" ht="78.75">
      <c r="A44" s="286"/>
      <c r="B44" s="160">
        <v>4.2</v>
      </c>
      <c r="C44" s="149" t="s">
        <v>2301</v>
      </c>
      <c r="D44" s="161">
        <v>42704</v>
      </c>
      <c r="E44" s="169" t="s">
        <v>2503</v>
      </c>
      <c r="F44" s="27" t="s">
        <v>2478</v>
      </c>
      <c r="G44" s="25"/>
    </row>
    <row r="45" spans="1:7" ht="157.5">
      <c r="A45" s="286"/>
      <c r="B45" s="203">
        <v>5</v>
      </c>
      <c r="C45" s="149" t="s">
        <v>2301</v>
      </c>
      <c r="D45" s="161">
        <v>42867</v>
      </c>
      <c r="E45" s="169" t="s">
        <v>12784</v>
      </c>
      <c r="F45" s="27" t="s">
        <v>12506</v>
      </c>
      <c r="G45" s="25"/>
    </row>
    <row r="46" spans="1:7" ht="45">
      <c r="A46" s="286"/>
      <c r="B46" s="160">
        <v>5.01</v>
      </c>
      <c r="C46" s="149" t="s">
        <v>2301</v>
      </c>
      <c r="D46" s="161">
        <v>42907</v>
      </c>
      <c r="E46" s="169" t="s">
        <v>15650</v>
      </c>
      <c r="F46" s="27" t="s">
        <v>12506</v>
      </c>
      <c r="G46" s="25"/>
    </row>
    <row r="47" spans="1:7" ht="67.5">
      <c r="A47" s="286"/>
      <c r="B47" s="160">
        <v>5.0999999999999996</v>
      </c>
      <c r="C47" s="149" t="s">
        <v>2301</v>
      </c>
      <c r="D47" s="161">
        <v>43070</v>
      </c>
      <c r="E47" s="169" t="s">
        <v>12994</v>
      </c>
      <c r="F47" s="27" t="s">
        <v>12995</v>
      </c>
      <c r="G47" s="25"/>
    </row>
    <row r="48" spans="1:7" ht="56.25">
      <c r="A48" s="286"/>
      <c r="B48" s="160">
        <v>5.1100000000000003</v>
      </c>
      <c r="C48" s="149" t="s">
        <v>13232</v>
      </c>
      <c r="D48" s="161">
        <v>43217</v>
      </c>
      <c r="E48" s="169" t="s">
        <v>13358</v>
      </c>
      <c r="F48" s="27" t="s">
        <v>13266</v>
      </c>
      <c r="G48" s="25"/>
    </row>
    <row r="49" spans="1:7" ht="56.25">
      <c r="A49" s="286"/>
      <c r="B49" s="160">
        <v>5.12</v>
      </c>
      <c r="C49" s="149" t="s">
        <v>13232</v>
      </c>
      <c r="D49" s="161">
        <v>43581</v>
      </c>
      <c r="E49" s="169" t="s">
        <v>13358</v>
      </c>
      <c r="F49" s="27" t="s">
        <v>13920</v>
      </c>
      <c r="G49" s="25"/>
    </row>
    <row r="50" spans="1:7" ht="78.75">
      <c r="A50" s="286"/>
      <c r="B50" s="203">
        <v>6</v>
      </c>
      <c r="C50" s="149" t="s">
        <v>13232</v>
      </c>
      <c r="D50" s="161">
        <v>43964</v>
      </c>
      <c r="E50" s="169" t="s">
        <v>14138</v>
      </c>
      <c r="F50" s="27" t="s">
        <v>13925</v>
      </c>
      <c r="G50" s="25"/>
    </row>
    <row r="51" spans="1:7" ht="45">
      <c r="A51" s="286"/>
      <c r="B51" s="160">
        <v>6.01</v>
      </c>
      <c r="C51" s="149" t="s">
        <v>13232</v>
      </c>
      <c r="D51" s="161">
        <v>43970</v>
      </c>
      <c r="E51" s="169" t="s">
        <v>15651</v>
      </c>
      <c r="F51" s="169" t="s">
        <v>13925</v>
      </c>
      <c r="G51" s="25"/>
    </row>
    <row r="52" spans="1:7" ht="45">
      <c r="A52" s="286"/>
      <c r="B52" s="160">
        <v>6.1</v>
      </c>
      <c r="C52" s="149" t="s">
        <v>13232</v>
      </c>
      <c r="D52" s="161">
        <v>44314</v>
      </c>
      <c r="E52" s="169" t="s">
        <v>15631</v>
      </c>
      <c r="F52" s="169" t="s">
        <v>15144</v>
      </c>
      <c r="G52" s="25"/>
    </row>
    <row r="53" spans="1:7" ht="45">
      <c r="A53" s="286"/>
      <c r="B53" s="160">
        <v>6.2</v>
      </c>
      <c r="C53" s="149" t="s">
        <v>13232</v>
      </c>
      <c r="D53" s="161">
        <v>44678</v>
      </c>
      <c r="E53" s="169" t="s">
        <v>15631</v>
      </c>
      <c r="F53" s="169" t="s">
        <v>15624</v>
      </c>
      <c r="G53" s="25"/>
    </row>
    <row r="54" spans="1:7" ht="45">
      <c r="A54" s="286"/>
      <c r="B54" s="160">
        <v>6.21</v>
      </c>
      <c r="C54" s="149" t="s">
        <v>13232</v>
      </c>
      <c r="D54" s="161">
        <v>44687</v>
      </c>
      <c r="E54" s="169" t="s">
        <v>15652</v>
      </c>
      <c r="F54" s="169" t="s">
        <v>15624</v>
      </c>
      <c r="G54" s="25"/>
    </row>
    <row r="55" spans="1:7" ht="45">
      <c r="A55" s="286"/>
      <c r="B55" s="160">
        <v>6.22</v>
      </c>
      <c r="C55" s="149" t="s">
        <v>13232</v>
      </c>
      <c r="D55" s="279">
        <v>44692</v>
      </c>
      <c r="E55" s="169" t="s">
        <v>15651</v>
      </c>
      <c r="F55" s="169" t="s">
        <v>15624</v>
      </c>
      <c r="G55" s="25"/>
    </row>
    <row r="56" spans="1:7" ht="13.5" thickBot="1">
      <c r="A56" s="287"/>
      <c r="B56" s="288" t="str">
        <f ca="1">OFFSET(L!$C$1,MATCH("General"&amp;"Cpy",L!$A:$A,0)-1,SL,,)</f>
        <v>© 2022 Responsible Minerals Initiative. All rights reserved.</v>
      </c>
      <c r="C56" s="288"/>
      <c r="D56" s="288"/>
      <c r="E56" s="288"/>
      <c r="F56" s="288"/>
      <c r="G56" s="26"/>
    </row>
    <row r="57" spans="1:7" ht="13.5" thickTop="1"/>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609B256-5B95-4461-B1FC-819356F3570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3FA2462A-D319-4253-838D-36E6F8C4CDC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7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150000000000006"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3.5" thickBot="1">
      <c r="A33" s="75"/>
      <c r="B33" s="153"/>
      <c r="C33" s="153"/>
      <c r="D33" s="31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71" zoomScalePageLayoutView="70" workbookViewId="0">
      <selection activeCell="G77" sqref="G77:J7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34"/>
      <c r="B1" s="335"/>
      <c r="C1" s="335"/>
      <c r="D1" s="335"/>
      <c r="E1" s="335"/>
      <c r="F1" s="335"/>
      <c r="G1" s="335"/>
      <c r="H1" s="335"/>
      <c r="I1" s="335"/>
      <c r="J1" s="335"/>
      <c r="K1" s="336"/>
      <c r="L1" s="100"/>
      <c r="P1" s="3"/>
      <c r="Q1" s="3"/>
      <c r="R1" s="3"/>
      <c r="S1" s="3"/>
      <c r="T1" s="3"/>
      <c r="U1" s="3"/>
      <c r="V1" s="3"/>
      <c r="W1" s="3"/>
      <c r="X1" s="3"/>
      <c r="Y1" s="3"/>
      <c r="Z1" s="3"/>
      <c r="AA1" s="3"/>
      <c r="AB1" s="3"/>
      <c r="AC1" s="3"/>
      <c r="AD1" s="3"/>
      <c r="AE1" s="3"/>
      <c r="AF1" s="3"/>
      <c r="AG1" s="3"/>
      <c r="AH1" s="3"/>
    </row>
    <row r="2" spans="1:34" ht="82.35" customHeight="1">
      <c r="A2" s="34"/>
      <c r="B2" s="136"/>
      <c r="C2" s="35"/>
      <c r="D2" s="337" t="str">
        <f ca="1">OFFSET(L!$C$1,MATCH("Declaration"&amp;ADDRESS(ROW(),COLUMN(),4),L!$A:$A,0)-1,SL,,)</f>
        <v>Conflict Minerals Reporting Template (CMRT)</v>
      </c>
      <c r="E2" s="338"/>
      <c r="F2" s="338"/>
      <c r="G2" s="338"/>
      <c r="H2" s="338"/>
      <c r="I2" s="338"/>
      <c r="J2" s="33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50"/>
      <c r="G3" s="350"/>
      <c r="H3" s="350"/>
      <c r="I3" s="152"/>
      <c r="J3" s="138" t="s">
        <v>15654</v>
      </c>
      <c r="K3" s="36"/>
      <c r="L3" s="100"/>
      <c r="P3" s="45">
        <f>MATCH($D$3,LN,0)</f>
        <v>1</v>
      </c>
    </row>
    <row r="4" spans="1:34" ht="15.75">
      <c r="A4" s="34"/>
      <c r="B4" s="346" t="str">
        <f ca="1">OFFSET(L!$C$1,MATCH("Declaration"&amp;ADDRESS(ROW(),COLUMN(),4),L!$A:$A,0)-1,SL,,)</f>
        <v>The purpose of this document is to collect sourcing information on tin, tantalum, tungsten and gold used in products</v>
      </c>
      <c r="C4" s="346"/>
      <c r="D4" s="346"/>
      <c r="E4" s="346"/>
      <c r="F4" s="346"/>
      <c r="G4" s="346"/>
      <c r="H4" s="346"/>
      <c r="I4" s="351" t="str">
        <f ca="1">OFFSET(L!$C$1,MATCH("Declaration"&amp;ADDRESS(ROW(),COLUMN(),4),L!$A:$A,0)-1,SL,,)</f>
        <v>Link to Terms &amp; Conditions</v>
      </c>
      <c r="J4" s="35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6" t="str">
        <f ca="1">OFFSET(L!$C$1,MATCH("Declaration"&amp;ADDRESS(ROW(),COLUMN(),4),L!$A:$A,0)-1,SL,,)</f>
        <v>Mandatory fields are noted with an asterisk (*).  Consult the instructions tab for guidance on how to answer each question.</v>
      </c>
      <c r="C6" s="346"/>
      <c r="D6" s="346"/>
      <c r="E6" s="346"/>
      <c r="F6" s="346"/>
      <c r="G6" s="346"/>
      <c r="H6" s="346"/>
      <c r="I6" s="346"/>
      <c r="J6" s="346"/>
      <c r="K6" s="36"/>
      <c r="L6" s="115" t="s">
        <v>443</v>
      </c>
      <c r="P6" s="3"/>
      <c r="Q6" s="3"/>
      <c r="R6" s="3"/>
      <c r="S6" s="3"/>
      <c r="T6" s="3"/>
      <c r="U6" s="3"/>
      <c r="V6" s="3"/>
      <c r="W6" s="3"/>
      <c r="X6" s="3"/>
      <c r="Y6" s="3"/>
      <c r="Z6" s="3"/>
      <c r="AA6" s="3"/>
      <c r="AB6" s="3"/>
      <c r="AC6" s="3"/>
      <c r="AD6" s="3"/>
      <c r="AE6" s="3"/>
      <c r="AF6" s="3"/>
      <c r="AG6" s="3"/>
      <c r="AH6" s="3"/>
    </row>
    <row r="7" spans="1:34" ht="37.15" customHeight="1">
      <c r="A7" s="34"/>
      <c r="B7" s="355" t="str">
        <f ca="1">OFFSET(L!$C$1,MATCH("Declaration"&amp;ADDRESS(ROW(),COLUMN(),4),L!$A:$A,0)-1,SL,,)</f>
        <v>Company Information</v>
      </c>
      <c r="C7" s="355"/>
      <c r="D7" s="355"/>
      <c r="E7" s="355"/>
      <c r="F7" s="355"/>
      <c r="G7" s="355"/>
      <c r="H7" s="355"/>
      <c r="I7" s="355"/>
      <c r="J7" s="35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0" t="s">
        <v>15655</v>
      </c>
      <c r="E8" s="341"/>
      <c r="F8" s="341"/>
      <c r="G8" s="341"/>
      <c r="H8" s="341"/>
      <c r="I8" s="341"/>
      <c r="J8" s="342"/>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2" t="s">
        <v>494</v>
      </c>
      <c r="E9" s="353"/>
      <c r="F9" s="353"/>
      <c r="G9" s="354"/>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56" t="str">
        <f ca="1">OFFSET(L!$C$1,MATCH("Declaration"&amp;ADDRESS(ROW(),COLUMN(),4)&amp;LEFT($D$9,1),L!$A:$A,0)-1,SL,,)</f>
        <v>Description of Scope:</v>
      </c>
      <c r="C10" s="122"/>
      <c r="D10" s="347"/>
      <c r="E10" s="348"/>
      <c r="F10" s="348"/>
      <c r="G10" s="348"/>
      <c r="H10" s="348"/>
      <c r="I10" s="348"/>
      <c r="J10" s="349"/>
      <c r="K10" s="36"/>
      <c r="L10" s="115"/>
      <c r="Q10" s="3"/>
      <c r="R10" s="3"/>
      <c r="S10" s="3"/>
      <c r="T10" s="3"/>
      <c r="U10" s="3"/>
      <c r="V10" s="3"/>
      <c r="W10" s="3"/>
      <c r="X10" s="3"/>
      <c r="Y10" s="3"/>
      <c r="Z10" s="3"/>
      <c r="AA10" s="3"/>
      <c r="AB10" s="3"/>
      <c r="AC10" s="3"/>
      <c r="AD10" s="3"/>
      <c r="AE10" s="3"/>
      <c r="AF10" s="3"/>
      <c r="AG10" s="3"/>
      <c r="AH10" s="3"/>
    </row>
    <row r="11" spans="1:34" ht="15.75">
      <c r="A11" s="38"/>
      <c r="B11" s="357"/>
      <c r="C11" s="122"/>
      <c r="D11" s="363" t="str">
        <f ca="1">IF(D9=Q9,OFFSET(L!$C$1,MATCH("Declaration"&amp;ADDRESS(ROW(),COLUMN(),4),L!$A:$A,0)-1,SL,,),"")</f>
        <v/>
      </c>
      <c r="E11" s="364"/>
      <c r="F11" s="364"/>
      <c r="G11" s="364"/>
      <c r="H11" s="364"/>
      <c r="I11" s="364"/>
      <c r="J11" s="365"/>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3"/>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3"/>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3"/>
      <c r="E14" s="344"/>
      <c r="F14" s="344"/>
      <c r="G14" s="344"/>
      <c r="H14" s="344"/>
      <c r="I14" s="344"/>
      <c r="J14" s="34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3" t="s">
        <v>15656</v>
      </c>
      <c r="E15" s="344"/>
      <c r="F15" s="344"/>
      <c r="G15" s="344"/>
      <c r="H15" s="344"/>
      <c r="I15" s="344"/>
      <c r="J15" s="34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58" t="s">
        <v>15657</v>
      </c>
      <c r="E16" s="359"/>
      <c r="F16" s="359"/>
      <c r="G16" s="359"/>
      <c r="H16" s="359"/>
      <c r="I16" s="359"/>
      <c r="J16" s="36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3" t="s">
        <v>15658</v>
      </c>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76" t="s">
        <v>15656</v>
      </c>
      <c r="E18" s="377"/>
      <c r="F18" s="377"/>
      <c r="G18" s="377"/>
      <c r="H18" s="377"/>
      <c r="I18" s="377"/>
      <c r="J18" s="37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3"/>
      <c r="E19" s="344"/>
      <c r="F19" s="344"/>
      <c r="G19" s="344"/>
      <c r="H19" s="344"/>
      <c r="I19" s="344"/>
      <c r="J19" s="34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58" t="s">
        <v>15657</v>
      </c>
      <c r="E20" s="359"/>
      <c r="F20" s="359"/>
      <c r="G20" s="359"/>
      <c r="H20" s="359"/>
      <c r="I20" s="359"/>
      <c r="J20" s="36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16"/>
      <c r="E21" s="317"/>
      <c r="F21" s="317"/>
      <c r="G21" s="317"/>
      <c r="H21" s="317"/>
      <c r="I21" s="317"/>
      <c r="J21" s="318"/>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1">
        <v>44944</v>
      </c>
      <c r="E22" s="322"/>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68"/>
      <c r="E23" s="36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23" t="str">
        <f ca="1">OFFSET(L!$C$1,MATCH("Declaration"&amp;ADDRESS(ROW(),COLUMN(),4),L!$A:$A,0)-1,SL,,)</f>
        <v>Answer the following questions 1 - 8 based on the declaration scope indicated above</v>
      </c>
      <c r="C24" s="323"/>
      <c r="D24" s="323"/>
      <c r="E24" s="323"/>
      <c r="F24" s="323"/>
      <c r="G24" s="323"/>
      <c r="H24" s="323"/>
      <c r="I24" s="323"/>
      <c r="J24" s="32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0" t="str">
        <f ca="1">OFFSET(L!$C$1,MATCH("Declaration"&amp;ADDRESS(ROW(),COLUMN(),4),L!$A:$A,0)-1,SL,,)</f>
        <v>Answer</v>
      </c>
      <c r="E25" s="330"/>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19" t="s">
        <v>489</v>
      </c>
      <c r="E26" s="320"/>
      <c r="F26" s="12"/>
      <c r="G26" s="327"/>
      <c r="H26" s="328"/>
      <c r="I26" s="328"/>
      <c r="J26" s="329"/>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19" t="s">
        <v>488</v>
      </c>
      <c r="E27" s="320"/>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19" t="s">
        <v>488</v>
      </c>
      <c r="E28" s="320"/>
      <c r="F28" s="12"/>
      <c r="G28" s="327"/>
      <c r="H28" s="328"/>
      <c r="I28" s="328"/>
      <c r="J28" s="329"/>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19" t="s">
        <v>489</v>
      </c>
      <c r="E29" s="320"/>
      <c r="F29" s="12"/>
      <c r="G29" s="327"/>
      <c r="H29" s="328"/>
      <c r="I29" s="328"/>
      <c r="J29" s="329"/>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4" t="str">
        <f ca="1">D25</f>
        <v>Answer</v>
      </c>
      <c r="E31" s="324"/>
      <c r="F31" s="18"/>
      <c r="G31" s="44" t="str">
        <f ca="1">G25</f>
        <v>Comments</v>
      </c>
      <c r="H31" s="44"/>
      <c r="I31" s="44"/>
      <c r="J31" s="83"/>
      <c r="K31" s="36"/>
      <c r="L31" s="111" t="s">
        <v>1243</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25"/>
      <c r="E32" s="326"/>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19" t="s">
        <v>488</v>
      </c>
      <c r="E33" s="320"/>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19" t="s">
        <v>488</v>
      </c>
      <c r="E34" s="320"/>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19"/>
      <c r="E35" s="320"/>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4" t="str">
        <f ca="1">D25</f>
        <v>Answer</v>
      </c>
      <c r="E37" s="324"/>
      <c r="F37" s="18"/>
      <c r="G37" s="44" t="str">
        <f ca="1">G25</f>
        <v>Comments</v>
      </c>
      <c r="H37" s="367"/>
      <c r="I37" s="367"/>
      <c r="J37" s="367"/>
      <c r="K37" s="36"/>
      <c r="L37" s="111" t="s">
        <v>1243</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19"/>
      <c r="E38" s="320"/>
      <c r="F38" s="47"/>
      <c r="G38" s="327"/>
      <c r="H38" s="328"/>
      <c r="I38" s="328"/>
      <c r="J38" s="329"/>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19" t="s">
        <v>489</v>
      </c>
      <c r="E39" s="320"/>
      <c r="F39" s="47"/>
      <c r="G39" s="327"/>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19" t="s">
        <v>489</v>
      </c>
      <c r="E40" s="320"/>
      <c r="F40" s="47"/>
      <c r="G40" s="327"/>
      <c r="H40" s="328"/>
      <c r="I40" s="328"/>
      <c r="J40" s="329"/>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19"/>
      <c r="E41" s="320"/>
      <c r="F41" s="47"/>
      <c r="G41" s="327"/>
      <c r="H41" s="328"/>
      <c r="I41" s="328"/>
      <c r="J41" s="329"/>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4" t="str">
        <f ca="1">D25</f>
        <v>Answer</v>
      </c>
      <c r="E43" s="324"/>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19"/>
      <c r="E44" s="320"/>
      <c r="F44" s="47"/>
      <c r="G44" s="327"/>
      <c r="H44" s="328"/>
      <c r="I44" s="328"/>
      <c r="J44" s="329"/>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19" t="s">
        <v>489</v>
      </c>
      <c r="E45" s="320"/>
      <c r="F45" s="47"/>
      <c r="G45" s="327"/>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19" t="s">
        <v>489</v>
      </c>
      <c r="E46" s="320"/>
      <c r="F46" s="47"/>
      <c r="G46" s="327"/>
      <c r="H46" s="328"/>
      <c r="I46" s="328"/>
      <c r="J46" s="329"/>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19"/>
      <c r="E47" s="320"/>
      <c r="F47" s="47"/>
      <c r="G47" s="327"/>
      <c r="H47" s="328"/>
      <c r="I47" s="328"/>
      <c r="J47" s="329"/>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4" t="str">
        <f ca="1">D25</f>
        <v>Answer</v>
      </c>
      <c r="E49" s="324"/>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19"/>
      <c r="E50" s="320"/>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19" t="s">
        <v>489</v>
      </c>
      <c r="E51" s="320"/>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19" t="s">
        <v>489</v>
      </c>
      <c r="E52" s="320"/>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19"/>
      <c r="E53" s="320"/>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24" t="str">
        <f ca="1">D25</f>
        <v>Answer</v>
      </c>
      <c r="E55" s="324"/>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1"/>
      <c r="E56" s="362"/>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1">
        <v>1</v>
      </c>
      <c r="E57" s="362"/>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1">
        <v>1</v>
      </c>
      <c r="E58" s="362"/>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1"/>
      <c r="E59" s="362"/>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24" t="str">
        <f ca="1">D25</f>
        <v>Answer</v>
      </c>
      <c r="E61" s="324"/>
      <c r="F61" s="18"/>
      <c r="G61" s="44" t="str">
        <f ca="1">G25</f>
        <v>Comments</v>
      </c>
      <c r="H61" s="366"/>
      <c r="I61" s="366"/>
      <c r="J61" s="366"/>
      <c r="K61" s="36"/>
      <c r="L61" s="111" t="s">
        <v>1241</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25"/>
      <c r="E62" s="326"/>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19" t="s">
        <v>488</v>
      </c>
      <c r="E63" s="320"/>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19" t="s">
        <v>488</v>
      </c>
      <c r="E64" s="320"/>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19"/>
      <c r="E65" s="320"/>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4" t="str">
        <f ca="1">D25</f>
        <v>Answer</v>
      </c>
      <c r="E67" s="324"/>
      <c r="F67" s="18"/>
      <c r="G67" s="44" t="str">
        <f ca="1">G25</f>
        <v>Comments</v>
      </c>
      <c r="H67" s="366" t="str">
        <f>IF(Q75="(*)","Click here to enter smelter names","")</f>
        <v/>
      </c>
      <c r="I67" s="366"/>
      <c r="J67" s="366"/>
      <c r="K67" s="36"/>
      <c r="L67" s="111" t="s">
        <v>1241</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19"/>
      <c r="E68" s="320"/>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19" t="s">
        <v>488</v>
      </c>
      <c r="E69" s="320"/>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19" t="s">
        <v>488</v>
      </c>
      <c r="E70" s="320"/>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19"/>
      <c r="E71" s="320"/>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79" t="str">
        <f ca="1">OFFSET(L!$C$1,MATCH("Declaration"&amp;ADDRESS(ROW(),COLUMN(),4),L!$A:$A,0)-1,SL,,)</f>
        <v>Answer the Following Questions at a Company Level</v>
      </c>
      <c r="C73" s="379"/>
      <c r="D73" s="379"/>
      <c r="E73" s="379"/>
      <c r="F73" s="379"/>
      <c r="G73" s="379"/>
      <c r="H73" s="379"/>
      <c r="I73" s="379"/>
      <c r="J73" s="379"/>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0" t="str">
        <f ca="1">D25</f>
        <v>Answer</v>
      </c>
      <c r="E74" s="330"/>
      <c r="F74" s="53"/>
      <c r="G74" s="330" t="str">
        <f ca="1">G25</f>
        <v>Comments</v>
      </c>
      <c r="H74" s="330" t="e">
        <f>HLOOKUP(SL,LT,$O74,0)</f>
        <v>#NAME?</v>
      </c>
      <c r="I74" s="33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9" t="s">
        <v>488</v>
      </c>
      <c r="E75" s="320"/>
      <c r="F75" s="57"/>
      <c r="G75" s="327"/>
      <c r="H75" s="328"/>
      <c r="I75" s="328"/>
      <c r="J75" s="329"/>
      <c r="K75" s="36"/>
      <c r="L75" s="113" t="s">
        <v>1242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4"/>
      <c r="H76" s="374"/>
      <c r="I76" s="374"/>
      <c r="J76" s="37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488</v>
      </c>
      <c r="E77" s="320"/>
      <c r="F77" s="57"/>
      <c r="G77" s="331" t="s">
        <v>15659</v>
      </c>
      <c r="H77" s="332"/>
      <c r="I77" s="332"/>
      <c r="J77" s="333"/>
      <c r="K77" s="36"/>
      <c r="L77" s="113" t="s">
        <v>1243</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488</v>
      </c>
      <c r="E79" s="320"/>
      <c r="F79" s="57"/>
      <c r="G79" s="327"/>
      <c r="H79" s="328"/>
      <c r="I79" s="328"/>
      <c r="J79" s="329"/>
      <c r="K79" s="36"/>
      <c r="L79" s="113" t="s">
        <v>1243</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488</v>
      </c>
      <c r="E81" s="320"/>
      <c r="F81" s="57"/>
      <c r="G81" s="327"/>
      <c r="H81" s="328"/>
      <c r="I81" s="328"/>
      <c r="J81" s="329"/>
      <c r="K81" s="36"/>
      <c r="L81" s="113" t="s">
        <v>1302</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15082</v>
      </c>
      <c r="E83" s="320"/>
      <c r="F83" s="57"/>
      <c r="G83" s="327"/>
      <c r="H83" s="328"/>
      <c r="I83" s="328"/>
      <c r="J83" s="329"/>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2" t="s">
        <v>488</v>
      </c>
      <c r="E85" s="373"/>
      <c r="F85" s="57"/>
      <c r="G85" s="327"/>
      <c r="H85" s="328"/>
      <c r="I85" s="328"/>
      <c r="J85" s="329"/>
      <c r="K85" s="36"/>
      <c r="L85" s="113" t="s">
        <v>1243</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4"/>
      <c r="H86" s="374"/>
      <c r="I86" s="374"/>
      <c r="J86" s="37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9" t="s">
        <v>488</v>
      </c>
      <c r="E87" s="320"/>
      <c r="F87" s="57"/>
      <c r="G87" s="327"/>
      <c r="H87" s="328"/>
      <c r="I87" s="328"/>
      <c r="J87" s="329"/>
      <c r="K87" s="36"/>
      <c r="L87" s="113" t="s">
        <v>1241</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75"/>
      <c r="H88" s="375"/>
      <c r="I88" s="375"/>
      <c r="J88" s="375"/>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9" t="s">
        <v>14064</v>
      </c>
      <c r="E89" s="320"/>
      <c r="F89" s="57"/>
      <c r="G89" s="327"/>
      <c r="H89" s="328"/>
      <c r="I89" s="328"/>
      <c r="J89" s="329"/>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71" t="str">
        <f>IF(OR($D$8="",$I$3=""),"","Click here to check required fields completion")</f>
        <v/>
      </c>
      <c r="C90" s="371"/>
      <c r="D90" s="371"/>
      <c r="E90" s="371"/>
      <c r="F90" s="371"/>
      <c r="G90" s="371"/>
      <c r="H90" s="371"/>
      <c r="I90" s="371"/>
      <c r="J90" s="371"/>
      <c r="K90" s="36"/>
      <c r="L90" s="100"/>
      <c r="P90" s="3"/>
      <c r="Q90" s="3"/>
      <c r="R90" s="3"/>
      <c r="S90" s="3"/>
      <c r="T90" s="3"/>
      <c r="U90" s="3"/>
      <c r="V90" s="3"/>
      <c r="W90" s="3"/>
      <c r="X90" s="3"/>
      <c r="Y90" s="3"/>
      <c r="Z90" s="3"/>
      <c r="AA90" s="3"/>
      <c r="AB90" s="3"/>
      <c r="AC90" s="3"/>
      <c r="AD90" s="3"/>
      <c r="AE90" s="3"/>
      <c r="AF90" s="3"/>
      <c r="AG90" s="3"/>
      <c r="AH90" s="3"/>
    </row>
    <row r="91" spans="1:34" ht="15.75" thickBot="1">
      <c r="A91" s="369" t="str">
        <f ca="1">OFFSET(L!$C$1,MATCH("General"&amp;"Cpy",L!$A:$A,0)-1,SL,,)</f>
        <v>© 2022 Responsible Minerals Initiative. All rights reserved.</v>
      </c>
      <c r="B91" s="370"/>
      <c r="C91" s="370"/>
      <c r="D91" s="370"/>
      <c r="E91" s="370"/>
      <c r="F91" s="370"/>
      <c r="G91" s="370"/>
      <c r="H91" s="370"/>
      <c r="I91" s="370"/>
      <c r="J91" s="37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75" hidden="1">
      <c r="B98" s="56" t="s">
        <v>490</v>
      </c>
    </row>
    <row r="99" spans="2:2" ht="15.75" hidden="1">
      <c r="B99" s="188">
        <v>1</v>
      </c>
    </row>
    <row r="100" spans="2:2" ht="15.75" hidden="1">
      <c r="B100" s="239" t="s">
        <v>2504</v>
      </c>
    </row>
    <row r="101" spans="2:2" ht="15.75" hidden="1">
      <c r="B101" s="239" t="s">
        <v>2505</v>
      </c>
    </row>
    <row r="102" spans="2:2" ht="15.75" hidden="1">
      <c r="B102" s="239" t="s">
        <v>2506</v>
      </c>
    </row>
    <row r="103" spans="2:2" ht="15.75" hidden="1">
      <c r="B103" s="239" t="s">
        <v>2507</v>
      </c>
    </row>
    <row r="104" spans="2:2" ht="15.75" hidden="1">
      <c r="B104" s="239" t="s">
        <v>491</v>
      </c>
    </row>
    <row r="105" spans="2:2" ht="15.75" hidden="1">
      <c r="B105" s="239" t="s">
        <v>15082</v>
      </c>
    </row>
    <row r="106" spans="2:2" ht="15.75" hidden="1">
      <c r="B106" s="239" t="s">
        <v>12473</v>
      </c>
    </row>
    <row r="107" spans="2:2" ht="15.75" hidden="1">
      <c r="B107" s="239" t="s">
        <v>489</v>
      </c>
    </row>
    <row r="108" spans="2:2" ht="15.75" hidden="1">
      <c r="B108" s="239" t="s">
        <v>14064</v>
      </c>
    </row>
    <row r="109" spans="2:2" ht="15.75" hidden="1">
      <c r="B109" s="239" t="s">
        <v>14066</v>
      </c>
    </row>
    <row r="110" spans="2:2" ht="15.75" hidden="1">
      <c r="B110" s="239" t="s">
        <v>14067</v>
      </c>
    </row>
    <row r="111" spans="2:2" ht="15.7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921B3B2-9907-47F6-9CAD-082C6B8D1DCA}"/>
    <hyperlink ref="D20" r:id="rId4" xr:uid="{FCA9F32D-9510-4008-92EC-4F57B562A36E}"/>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opLeftCell="D1" zoomScaleNormal="100" zoomScalePageLayoutView="55" workbookViewId="0">
      <selection activeCell="I5" sqref="I5"/>
    </sheetView>
  </sheetViews>
  <sheetFormatPr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80" t="str">
        <f ca="1">OFFSET(L!$C$1,MATCH("Smelter List"&amp;ADDRESS(ROW(),COLUMN(),4),L!$A:$A,0)-1,SL,,)</f>
        <v>Link to "RMAP Conformant Smelter List"</v>
      </c>
      <c r="K2" s="381"/>
      <c r="L2" s="381"/>
      <c r="M2" s="381"/>
      <c r="N2" s="381"/>
      <c r="O2" s="381"/>
      <c r="P2" s="195"/>
      <c r="Q2" s="196"/>
      <c r="R2" s="197"/>
      <c r="S2" s="197"/>
      <c r="T2" s="197"/>
      <c r="AH2" s="145" t="s">
        <v>488</v>
      </c>
    </row>
    <row r="3" spans="1:34" s="222" customFormat="1" ht="173.45" customHeight="1">
      <c r="A3" s="171"/>
      <c r="B3" s="38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2"/>
      <c r="D3" s="382"/>
      <c r="E3" s="382"/>
      <c r="F3" s="223"/>
      <c r="G3" s="383" t="str">
        <f ca="1">OFFSET(L!$C$1,MATCH("General"&amp;"Cpy",L!$A:$A,0)-1,SL,,)</f>
        <v>© 2022 Responsible Minerals Initiative. All rights reserved.</v>
      </c>
      <c r="H3" s="383"/>
      <c r="I3" s="384"/>
      <c r="J3" s="126"/>
      <c r="K3" s="127"/>
      <c r="M3" s="198"/>
      <c r="N3" s="198"/>
      <c r="O3" s="99"/>
      <c r="P3" s="99"/>
      <c r="Q3" s="199" t="s">
        <v>15654</v>
      </c>
      <c r="R3" s="217"/>
      <c r="S3" s="217"/>
      <c r="T3" s="217"/>
      <c r="W3" s="224" t="s">
        <v>1132</v>
      </c>
      <c r="X3" s="224" t="s">
        <v>1131</v>
      </c>
      <c r="Y3" s="224" t="s">
        <v>1133</v>
      </c>
      <c r="Z3" s="224" t="s">
        <v>1130</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19.899999999999999" customHeight="1">
      <c r="A5" s="266"/>
      <c r="B5" s="182" t="s">
        <v>1131</v>
      </c>
      <c r="C5" s="186" t="s">
        <v>1034</v>
      </c>
      <c r="D5" s="233"/>
      <c r="E5" s="182" t="str">
        <f ca="1">IF(ISERROR($V5),"",OFFSET('Smelter Look-up'!$D$4,$V5-4,0)&amp;"")</f>
        <v>PERU</v>
      </c>
      <c r="F5" s="182" t="str">
        <f ca="1">IF(ISERROR($V5),"",OFFSET('Smelter Look-up'!$E$4,$V5-4,0))</f>
        <v>CID001182</v>
      </c>
      <c r="G5" s="182" t="str">
        <f ca="1">IF(C5=$X$4,IF(ISERROR($V5),"Enter smelter details","RMI"),IF(ISERROR($V5),"",OFFSET('Smelter Look-up'!$F$4,$V5-4,0)))</f>
        <v>RMI</v>
      </c>
      <c r="H5" s="183">
        <f ca="1">IF(ISERROR($V5),"",OFFSET('Smelter Look-up'!$G$4,$V5-4,0))</f>
        <v>0</v>
      </c>
      <c r="I5" s="184" t="str">
        <f ca="1">IF(ISERROR($V5),"",OFFSET('Smelter Look-up'!$H$4,$V5-4,0))</f>
        <v>Paracas</v>
      </c>
      <c r="J5" s="184" t="str">
        <f ca="1">IF(ISERROR($V5),"",OFFSET('Smelter Look-up'!$I$4,$V5-4,0))</f>
        <v>Ika</v>
      </c>
      <c r="K5" s="225"/>
      <c r="L5" s="225"/>
      <c r="M5" s="225"/>
      <c r="N5" s="225"/>
      <c r="O5" s="225"/>
      <c r="P5" s="185"/>
      <c r="Q5" s="226"/>
      <c r="R5" s="182" t="str">
        <f ca="1">IF(ISERROR($V5),"",OFFSET('Smelter Look-up'!$C$4,$V5-4,0)&amp;"")</f>
        <v>Minsur</v>
      </c>
      <c r="S5" s="181" t="str">
        <f t="shared" ref="S5" ca="1" si="0">IF(B5="","",IF(ISERROR(MATCH($E5,CL,0)),"Unknown",INDIRECT("'C'!$A$"&amp;MATCH($E5,CL,0)+1)))</f>
        <v>PE</v>
      </c>
      <c r="T5" s="181" t="str">
        <f ca="1">IF(B5="","",IF(ISERROR(MATCH($J5,SorP!$B$1:$B$6230,0)),"",INDIRECT("'SorP'!$A$"&amp;MATCH($J5,SorP!$B$1:$B$6230,0))))</f>
        <v>PE-ICA</v>
      </c>
      <c r="U5" s="201"/>
      <c r="V5" s="227">
        <f>IF(C5="",NA(),IF(OR(C5="Smelter not listed",C5="Smelter not yet identified"),MATCH($B5&amp;$D5,'Smelter Look-up'!$J:$J,0),MATCH($B5&amp;$C5,'Smelter Look-up'!$J:$J,0)))</f>
        <v>468</v>
      </c>
      <c r="X5" s="228">
        <f t="shared" ref="X5" ca="1" si="1">IF(AND(C5="Smelter not listed",OR(LEN(D5)=0,LEN(E5)=0)),1,0)</f>
        <v>0</v>
      </c>
      <c r="AB5" s="229" t="str">
        <f t="shared" ref="AB5" si="2">B5&amp;C5</f>
        <v>TinMinsur</v>
      </c>
    </row>
    <row r="6" spans="1:34" s="228" customFormat="1" ht="19.899999999999999" customHeight="1">
      <c r="A6" s="266"/>
      <c r="B6" s="182" t="s">
        <v>1130</v>
      </c>
      <c r="C6" s="186" t="s">
        <v>1229</v>
      </c>
      <c r="D6" s="233"/>
      <c r="E6" s="182" t="str">
        <f ca="1">IF(ISERROR($V6),"",OFFSET('Smelter Look-up'!$D$4,$V6-4,0)&amp;"")</f>
        <v>UNITED STATES OF AMERICA</v>
      </c>
      <c r="F6" s="182" t="str">
        <f ca="1">IF(ISERROR($V6),"",OFFSET('Smelter Look-up'!$E$4,$V6-4,0))</f>
        <v>CID001157</v>
      </c>
      <c r="G6" s="182" t="str">
        <f ca="1">IF(C6=$X$4,IF(ISERROR($V6),"Enter smelter details","RMI"),IF(ISERROR($V6),"",OFFSET('Smelter Look-up'!$F$4,$V6-4,0)))</f>
        <v>RMI</v>
      </c>
      <c r="H6" s="183">
        <f ca="1">IF(ISERROR($V6),"",OFFSET('Smelter Look-up'!$G$4,$V6-4,0))</f>
        <v>0</v>
      </c>
      <c r="I6" s="184" t="str">
        <f ca="1">IF(ISERROR($V6),"",OFFSET('Smelter Look-up'!$H$4,$V6-4,0))</f>
        <v>North Attleboro</v>
      </c>
      <c r="J6" s="184" t="str">
        <f ca="1">IF(ISERROR($V6),"",OFFSET('Smelter Look-up'!$I$4,$V6-4,0))</f>
        <v>Massachusetts</v>
      </c>
      <c r="K6" s="225"/>
      <c r="L6" s="225"/>
      <c r="M6" s="225"/>
      <c r="N6" s="225"/>
      <c r="O6" s="225"/>
      <c r="P6" s="185"/>
      <c r="Q6" s="226"/>
      <c r="R6" s="182" t="str">
        <f ca="1">IF(ISERROR($V6),"",OFFSET('Smelter Look-up'!$C$4,$V6-4,0)&amp;"")</f>
        <v>Metalor USA Refining Corporation</v>
      </c>
      <c r="S6" s="181" t="str">
        <f t="shared" ref="S6:S37" ca="1" si="3">IF(B6="","",IF(ISERROR(MATCH($E6,CL,0)),"Unknown",INDIRECT("'C'!$A$"&amp;MATCH($E6,CL,0)+1)))</f>
        <v>US</v>
      </c>
      <c r="T6" s="181" t="str">
        <f ca="1">IF(B6="","",IF(ISERROR(MATCH($J6,SorP!$B$1:$B$6230,0)),"",INDIRECT("'SorP'!$A$"&amp;MATCH($J6,SorP!$B$1:$B$6230,0))))</f>
        <v>US-MA</v>
      </c>
      <c r="U6" s="201"/>
      <c r="V6" s="227">
        <f>IF(C6="",NA(),IF(OR(C6="Smelter not listed",C6="Smelter not yet identified"),MATCH($B6&amp;$D6,'Smelter Look-up'!$J:$J,0),MATCH($B6&amp;$C6,'Smelter Look-up'!$J:$J,0)))</f>
        <v>177</v>
      </c>
      <c r="X6" s="228">
        <f t="shared" ref="X6:X37" ca="1" si="4">IF(AND(C6="Smelter not listed",OR(LEN(D6)=0,LEN(E6)=0)),1,0)</f>
        <v>0</v>
      </c>
      <c r="AB6" s="229" t="str">
        <f t="shared" ref="AB6:AB37" si="5">B6&amp;C6</f>
        <v>GoldMetalor USA Refining Corporation</v>
      </c>
    </row>
    <row r="7" spans="1:34" s="228" customFormat="1" ht="19.899999999999999" customHeight="1">
      <c r="A7" s="266"/>
      <c r="B7" s="182" t="str">
        <f>IF(LEN(A7)=0,"",INDEX('Smelter Look-up'!$A:$A,MATCH($A7,'Smelter Look-up'!$E:$E,0)))</f>
        <v/>
      </c>
      <c r="C7" s="186" t="str">
        <f>IF(LEN(A7)=0,"",INDEX('Smelter Look-up'!$C:$C,MATCH($A7,'Smelter Look-up'!$E:$E,0)))</f>
        <v/>
      </c>
      <c r="D7" s="233"/>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5"/>
      <c r="L7" s="225"/>
      <c r="M7" s="225"/>
      <c r="N7" s="225"/>
      <c r="O7" s="225"/>
      <c r="P7" s="185"/>
      <c r="Q7" s="226"/>
      <c r="R7" s="182" t="str">
        <f ca="1">IF(ISERROR($V7),"",OFFSET('Smelter Look-up'!$C$4,$V7-4,0)&amp;"")</f>
        <v/>
      </c>
      <c r="S7" s="181" t="str">
        <f t="shared" ca="1" si="3"/>
        <v/>
      </c>
      <c r="T7" s="181" t="str">
        <f ca="1">IF(B7="","",IF(ISERROR(MATCH($J7,SorP!$B$1:$B$6230,0)),"",INDIRECT("'SorP'!$A$"&amp;MATCH($J7,SorP!$B$1:$B$6230,0))))</f>
        <v/>
      </c>
      <c r="U7" s="201"/>
      <c r="V7" s="227" t="e">
        <f>IF(C7="",NA(),IF(OR(C7="Smelter not listed",C7="Smelter not yet identified"),MATCH($B7&amp;$D7,'Smelter Look-up'!$J:$J,0),MATCH($B7&amp;$C7,'Smelter Look-up'!$J:$J,0)))</f>
        <v>#N/A</v>
      </c>
      <c r="X7" s="228">
        <f t="shared" ca="1" si="4"/>
        <v>0</v>
      </c>
      <c r="AB7" s="229" t="str">
        <f t="shared" si="5"/>
        <v/>
      </c>
    </row>
    <row r="8" spans="1:34" s="228" customFormat="1" ht="19.899999999999999" customHeight="1">
      <c r="A8" s="266"/>
      <c r="B8" s="182" t="str">
        <f>IF(LEN(A8)=0,"",INDEX('Smelter Look-up'!$A:$A,MATCH($A8,'Smelter Look-up'!$E:$E,0)))</f>
        <v/>
      </c>
      <c r="C8" s="186" t="str">
        <f>IF(LEN(A8)=0,"",INDEX('Smelter Look-up'!$C:$C,MATCH($A8,'Smelter Look-up'!$E:$E,0)))</f>
        <v/>
      </c>
      <c r="D8" s="233"/>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5"/>
      <c r="L8" s="225"/>
      <c r="M8" s="225"/>
      <c r="N8" s="225"/>
      <c r="O8" s="225"/>
      <c r="P8" s="185"/>
      <c r="Q8" s="226"/>
      <c r="R8" s="182" t="str">
        <f ca="1">IF(ISERROR($V8),"",OFFSET('Smelter Look-up'!$C$4,$V8-4,0)&amp;"")</f>
        <v/>
      </c>
      <c r="S8" s="181" t="str">
        <f t="shared" ca="1" si="3"/>
        <v/>
      </c>
      <c r="T8" s="181" t="str">
        <f ca="1">IF(B8="","",IF(ISERROR(MATCH($J8,SorP!$B$1:$B$6230,0)),"",INDIRECT("'SorP'!$A$"&amp;MATCH($J8,SorP!$B$1:$B$6230,0))))</f>
        <v/>
      </c>
      <c r="U8" s="201"/>
      <c r="V8" s="227" t="e">
        <f>IF(C8="",NA(),IF(OR(C8="Smelter not listed",C8="Smelter not yet identified"),MATCH($B8&amp;$D8,'Smelter Look-up'!$J:$J,0),MATCH($B8&amp;$C8,'Smelter Look-up'!$J:$J,0)))</f>
        <v>#N/A</v>
      </c>
      <c r="X8" s="228">
        <f t="shared" ca="1" si="4"/>
        <v>0</v>
      </c>
      <c r="AB8" s="229" t="str">
        <f t="shared" si="5"/>
        <v/>
      </c>
    </row>
    <row r="9" spans="1:34" s="228" customFormat="1" ht="19.899999999999999" customHeight="1">
      <c r="A9" s="266"/>
      <c r="B9" s="182" t="str">
        <f>IF(LEN(A9)=0,"",INDEX('Smelter Look-up'!$A:$A,MATCH($A9,'Smelter Look-up'!$E:$E,0)))</f>
        <v/>
      </c>
      <c r="C9" s="186" t="str">
        <f>IF(LEN(A9)=0,"",INDEX('Smelter Look-up'!$C:$C,MATCH($A9,'Smelter Look-up'!$E:$E,0)))</f>
        <v/>
      </c>
      <c r="D9" s="233"/>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5"/>
      <c r="L9" s="225"/>
      <c r="M9" s="225"/>
      <c r="N9" s="225"/>
      <c r="O9" s="225"/>
      <c r="P9" s="185"/>
      <c r="Q9" s="226"/>
      <c r="R9" s="182" t="str">
        <f ca="1">IF(ISERROR($V9),"",OFFSET('Smelter Look-up'!$C$4,$V9-4,0)&amp;"")</f>
        <v/>
      </c>
      <c r="S9" s="181" t="str">
        <f t="shared" ca="1" si="3"/>
        <v/>
      </c>
      <c r="T9" s="181" t="str">
        <f ca="1">IF(B9="","",IF(ISERROR(MATCH($J9,SorP!$B$1:$B$6230,0)),"",INDIRECT("'SorP'!$A$"&amp;MATCH($J9,SorP!$B$1:$B$6230,0))))</f>
        <v/>
      </c>
      <c r="U9" s="201"/>
      <c r="V9" s="227" t="e">
        <f>IF(C9="",NA(),IF(OR(C9="Smelter not listed",C9="Smelter not yet identified"),MATCH($B9&amp;$D9,'Smelter Look-up'!$J:$J,0),MATCH($B9&amp;$C9,'Smelter Look-up'!$J:$J,0)))</f>
        <v>#N/A</v>
      </c>
      <c r="X9" s="228">
        <f t="shared" ca="1" si="4"/>
        <v>0</v>
      </c>
      <c r="AB9" s="229" t="str">
        <f t="shared" si="5"/>
        <v/>
      </c>
    </row>
    <row r="10" spans="1:34" s="228" customFormat="1" ht="19.899999999999999" customHeight="1">
      <c r="A10" s="266"/>
      <c r="B10" s="182" t="str">
        <f>IF(LEN(A10)=0,"",INDEX('Smelter Look-up'!$A:$A,MATCH($A10,'Smelter Look-up'!$E:$E,0)))</f>
        <v/>
      </c>
      <c r="C10" s="186" t="str">
        <f>IF(LEN(A10)=0,"",INDEX('Smelter Look-up'!$C:$C,MATCH($A10,'Smelter Look-up'!$E:$E,0)))</f>
        <v/>
      </c>
      <c r="D10" s="233"/>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5"/>
      <c r="L10" s="225"/>
      <c r="M10" s="225"/>
      <c r="N10" s="225"/>
      <c r="O10" s="225"/>
      <c r="P10" s="185"/>
      <c r="Q10" s="226"/>
      <c r="R10" s="182" t="str">
        <f ca="1">IF(ISERROR($V10),"",OFFSET('Smelter Look-up'!$C$4,$V10-4,0)&amp;"")</f>
        <v/>
      </c>
      <c r="S10" s="181" t="str">
        <f t="shared" ca="1" si="3"/>
        <v/>
      </c>
      <c r="T10" s="181" t="str">
        <f ca="1">IF(B10="","",IF(ISERROR(MATCH($J10,SorP!$B$1:$B$6230,0)),"",INDIRECT("'SorP'!$A$"&amp;MATCH($J10,SorP!$B$1:$B$6230,0))))</f>
        <v/>
      </c>
      <c r="U10" s="201"/>
      <c r="V10" s="227" t="e">
        <f>IF(C10="",NA(),IF(OR(C10="Smelter not listed",C10="Smelter not yet identified"),MATCH($B10&amp;$D10,'Smelter Look-up'!$J:$J,0),MATCH($B10&amp;$C10,'Smelter Look-up'!$J:$J,0)))</f>
        <v>#N/A</v>
      </c>
      <c r="X10" s="228">
        <f t="shared" ca="1" si="4"/>
        <v>0</v>
      </c>
      <c r="AB10" s="229" t="str">
        <f t="shared" si="5"/>
        <v/>
      </c>
    </row>
    <row r="11" spans="1:34" s="228" customFormat="1" ht="19.899999999999999" customHeight="1">
      <c r="A11" s="266"/>
      <c r="B11" s="182" t="str">
        <f>IF(LEN(A11)=0,"",INDEX('Smelter Look-up'!$A:$A,MATCH($A11,'Smelter Look-up'!$E:$E,0)))</f>
        <v/>
      </c>
      <c r="C11" s="186" t="str">
        <f>IF(LEN(A11)=0,"",INDEX('Smelter Look-up'!$C:$C,MATCH($A11,'Smelter Look-up'!$E:$E,0)))</f>
        <v/>
      </c>
      <c r="D11" s="233"/>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5"/>
      <c r="L11" s="225"/>
      <c r="M11" s="225"/>
      <c r="N11" s="225"/>
      <c r="O11" s="225"/>
      <c r="P11" s="185"/>
      <c r="Q11" s="226"/>
      <c r="R11" s="182" t="str">
        <f ca="1">IF(ISERROR($V11),"",OFFSET('Smelter Look-up'!$C$4,$V11-4,0)&amp;"")</f>
        <v/>
      </c>
      <c r="S11" s="181" t="str">
        <f t="shared" ca="1" si="3"/>
        <v/>
      </c>
      <c r="T11" s="181" t="str">
        <f ca="1">IF(B11="","",IF(ISERROR(MATCH($J11,SorP!$B$1:$B$6230,0)),"",INDIRECT("'SorP'!$A$"&amp;MATCH($J11,SorP!$B$1:$B$6230,0))))</f>
        <v/>
      </c>
      <c r="U11" s="201"/>
      <c r="V11" s="227" t="e">
        <f>IF(C11="",NA(),IF(OR(C11="Smelter not listed",C11="Smelter not yet identified"),MATCH($B11&amp;$D11,'Smelter Look-up'!$J:$J,0),MATCH($B11&amp;$C11,'Smelter Look-up'!$J:$J,0)))</f>
        <v>#N/A</v>
      </c>
      <c r="X11" s="228">
        <f t="shared" ca="1" si="4"/>
        <v>0</v>
      </c>
      <c r="AB11" s="229" t="str">
        <f t="shared" si="5"/>
        <v/>
      </c>
    </row>
    <row r="12" spans="1:34" s="228" customFormat="1" ht="19.899999999999999" customHeight="1">
      <c r="A12" s="266"/>
      <c r="B12" s="182" t="str">
        <f>IF(LEN(A12)=0,"",INDEX('Smelter Look-up'!$A:$A,MATCH($A12,'Smelter Look-up'!$E:$E,0)))</f>
        <v/>
      </c>
      <c r="C12" s="186" t="str">
        <f>IF(LEN(A12)=0,"",INDEX('Smelter Look-up'!$C:$C,MATCH($A12,'Smelter Look-up'!$E:$E,0)))</f>
        <v/>
      </c>
      <c r="D12" s="233"/>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5"/>
      <c r="L12" s="225"/>
      <c r="M12" s="225"/>
      <c r="N12" s="225"/>
      <c r="O12" s="225"/>
      <c r="P12" s="185"/>
      <c r="Q12" s="226"/>
      <c r="R12" s="182" t="str">
        <f ca="1">IF(ISERROR($V12),"",OFFSET('Smelter Look-up'!$C$4,$V12-4,0)&amp;"")</f>
        <v/>
      </c>
      <c r="S12" s="181" t="str">
        <f t="shared" ca="1" si="3"/>
        <v/>
      </c>
      <c r="T12" s="181" t="str">
        <f ca="1">IF(B12="","",IF(ISERROR(MATCH($J12,SorP!$B$1:$B$6230,0)),"",INDIRECT("'SorP'!$A$"&amp;MATCH($J12,SorP!$B$1:$B$6230,0))))</f>
        <v/>
      </c>
      <c r="U12" s="201"/>
      <c r="V12" s="227" t="e">
        <f>IF(C12="",NA(),IF(OR(C12="Smelter not listed",C12="Smelter not yet identified"),MATCH($B12&amp;$D12,'Smelter Look-up'!$J:$J,0),MATCH($B12&amp;$C12,'Smelter Look-up'!$J:$J,0)))</f>
        <v>#N/A</v>
      </c>
      <c r="X12" s="228">
        <f t="shared" ca="1" si="4"/>
        <v>0</v>
      </c>
      <c r="AB12" s="229" t="str">
        <f t="shared" si="5"/>
        <v/>
      </c>
    </row>
    <row r="13" spans="1:34" s="228" customFormat="1" ht="19.899999999999999" customHeight="1">
      <c r="A13" s="266"/>
      <c r="B13" s="182" t="str">
        <f>IF(LEN(A13)=0,"",INDEX('Smelter Look-up'!$A:$A,MATCH($A13,'Smelter Look-up'!$E:$E,0)))</f>
        <v/>
      </c>
      <c r="C13" s="186" t="str">
        <f>IF(LEN(A13)=0,"",INDEX('Smelter Look-up'!$C:$C,MATCH($A13,'Smelter Look-up'!$E:$E,0)))</f>
        <v/>
      </c>
      <c r="D13" s="233"/>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5"/>
      <c r="L13" s="225"/>
      <c r="M13" s="225"/>
      <c r="N13" s="225"/>
      <c r="O13" s="225"/>
      <c r="P13" s="185"/>
      <c r="Q13" s="226"/>
      <c r="R13" s="182" t="str">
        <f ca="1">IF(ISERROR($V13),"",OFFSET('Smelter Look-up'!$C$4,$V13-4,0)&amp;"")</f>
        <v/>
      </c>
      <c r="S13" s="181" t="str">
        <f t="shared" ca="1" si="3"/>
        <v/>
      </c>
      <c r="T13" s="181" t="str">
        <f ca="1">IF(B13="","",IF(ISERROR(MATCH($J13,SorP!$B$1:$B$6230,0)),"",INDIRECT("'SorP'!$A$"&amp;MATCH($J13,SorP!$B$1:$B$6230,0))))</f>
        <v/>
      </c>
      <c r="U13" s="201"/>
      <c r="V13" s="227" t="e">
        <f>IF(C13="",NA(),IF(OR(C13="Smelter not listed",C13="Smelter not yet identified"),MATCH($B13&amp;$D13,'Smelter Look-up'!$J:$J,0),MATCH($B13&amp;$C13,'Smelter Look-up'!$J:$J,0)))</f>
        <v>#N/A</v>
      </c>
      <c r="X13" s="228">
        <f t="shared" ca="1" si="4"/>
        <v>0</v>
      </c>
      <c r="AB13" s="229" t="str">
        <f t="shared" si="5"/>
        <v/>
      </c>
    </row>
    <row r="14" spans="1:34" s="228" customFormat="1" ht="19.899999999999999" customHeight="1">
      <c r="A14" s="266"/>
      <c r="B14" s="182" t="str">
        <f>IF(LEN(A14)=0,"",INDEX('Smelter Look-up'!$A:$A,MATCH($A14,'Smelter Look-up'!$E:$E,0)))</f>
        <v/>
      </c>
      <c r="C14" s="186" t="str">
        <f>IF(LEN(A14)=0,"",INDEX('Smelter Look-up'!$C:$C,MATCH($A14,'Smelter Look-up'!$E:$E,0)))</f>
        <v/>
      </c>
      <c r="D14" s="233"/>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5"/>
      <c r="L14" s="225"/>
      <c r="M14" s="225"/>
      <c r="N14" s="225"/>
      <c r="O14" s="225"/>
      <c r="P14" s="185"/>
      <c r="Q14" s="226"/>
      <c r="R14" s="182" t="str">
        <f ca="1">IF(ISERROR($V14),"",OFFSET('Smelter Look-up'!$C$4,$V14-4,0)&amp;"")</f>
        <v/>
      </c>
      <c r="S14" s="181" t="str">
        <f t="shared" ca="1" si="3"/>
        <v/>
      </c>
      <c r="T14" s="181" t="str">
        <f ca="1">IF(B14="","",IF(ISERROR(MATCH($J14,SorP!$B$1:$B$6230,0)),"",INDIRECT("'SorP'!$A$"&amp;MATCH($J14,SorP!$B$1:$B$6230,0))))</f>
        <v/>
      </c>
      <c r="U14" s="201"/>
      <c r="V14" s="227" t="e">
        <f>IF(C14="",NA(),IF(OR(C14="Smelter not listed",C14="Smelter not yet identified"),MATCH($B14&amp;$D14,'Smelter Look-up'!$J:$J,0),MATCH($B14&amp;$C14,'Smelter Look-up'!$J:$J,0)))</f>
        <v>#N/A</v>
      </c>
      <c r="X14" s="228">
        <f t="shared" ca="1" si="4"/>
        <v>0</v>
      </c>
      <c r="AB14" s="229" t="str">
        <f t="shared" si="5"/>
        <v/>
      </c>
    </row>
    <row r="15" spans="1:34" s="228" customFormat="1" ht="19.899999999999999" customHeight="1">
      <c r="A15" s="266"/>
      <c r="B15" s="182" t="str">
        <f>IF(LEN(A15)=0,"",INDEX('Smelter Look-up'!$A:$A,MATCH($A15,'Smelter Look-up'!$E:$E,0)))</f>
        <v/>
      </c>
      <c r="C15" s="186" t="str">
        <f>IF(LEN(A15)=0,"",INDEX('Smelter Look-up'!$C:$C,MATCH($A15,'Smelter Look-up'!$E:$E,0)))</f>
        <v/>
      </c>
      <c r="D15" s="233"/>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5"/>
      <c r="L15" s="225"/>
      <c r="M15" s="225"/>
      <c r="N15" s="225"/>
      <c r="O15" s="225"/>
      <c r="P15" s="185"/>
      <c r="Q15" s="226"/>
      <c r="R15" s="182" t="str">
        <f ca="1">IF(ISERROR($V15),"",OFFSET('Smelter Look-up'!$C$4,$V15-4,0)&amp;"")</f>
        <v/>
      </c>
      <c r="S15" s="181" t="str">
        <f t="shared" ca="1" si="3"/>
        <v/>
      </c>
      <c r="T15" s="181" t="str">
        <f ca="1">IF(B15="","",IF(ISERROR(MATCH($J15,SorP!$B$1:$B$6230,0)),"",INDIRECT("'SorP'!$A$"&amp;MATCH($J15,SorP!$B$1:$B$6230,0))))</f>
        <v/>
      </c>
      <c r="U15" s="201"/>
      <c r="V15" s="227" t="e">
        <f>IF(C15="",NA(),IF(OR(C15="Smelter not listed",C15="Smelter not yet identified"),MATCH($B15&amp;$D15,'Smelter Look-up'!$J:$J,0),MATCH($B15&amp;$C15,'Smelter Look-up'!$J:$J,0)))</f>
        <v>#N/A</v>
      </c>
      <c r="X15" s="228">
        <f t="shared" ca="1" si="4"/>
        <v>0</v>
      </c>
      <c r="AB15" s="229" t="str">
        <f t="shared" si="5"/>
        <v/>
      </c>
    </row>
    <row r="16" spans="1:34" s="228" customFormat="1" ht="19.899999999999999" customHeight="1">
      <c r="A16" s="266"/>
      <c r="B16" s="182" t="str">
        <f>IF(LEN(A16)=0,"",INDEX('Smelter Look-up'!$A:$A,MATCH($A16,'Smelter Look-up'!$E:$E,0)))</f>
        <v/>
      </c>
      <c r="C16" s="186" t="str">
        <f>IF(LEN(A16)=0,"",INDEX('Smelter Look-up'!$C:$C,MATCH($A16,'Smelter Look-up'!$E:$E,0)))</f>
        <v/>
      </c>
      <c r="D16" s="233"/>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5"/>
      <c r="L16" s="225"/>
      <c r="M16" s="225"/>
      <c r="N16" s="225"/>
      <c r="O16" s="225"/>
      <c r="P16" s="185"/>
      <c r="Q16" s="226"/>
      <c r="R16" s="182" t="str">
        <f ca="1">IF(ISERROR($V16),"",OFFSET('Smelter Look-up'!$C$4,$V16-4,0)&amp;"")</f>
        <v/>
      </c>
      <c r="S16" s="181" t="str">
        <f t="shared" ca="1" si="3"/>
        <v/>
      </c>
      <c r="T16" s="181" t="str">
        <f ca="1">IF(B16="","",IF(ISERROR(MATCH($J16,SorP!$B$1:$B$6230,0)),"",INDIRECT("'SorP'!$A$"&amp;MATCH($J16,SorP!$B$1:$B$6230,0))))</f>
        <v/>
      </c>
      <c r="U16" s="201"/>
      <c r="V16" s="227" t="e">
        <f>IF(C16="",NA(),IF(OR(C16="Smelter not listed",C16="Smelter not yet identified"),MATCH($B16&amp;$D16,'Smelter Look-up'!$J:$J,0),MATCH($B16&amp;$C16,'Smelter Look-up'!$J:$J,0)))</f>
        <v>#N/A</v>
      </c>
      <c r="X16" s="228">
        <f t="shared" ca="1" si="4"/>
        <v>0</v>
      </c>
      <c r="AB16" s="229" t="str">
        <f t="shared" si="5"/>
        <v/>
      </c>
    </row>
    <row r="17" spans="1:28" s="228" customFormat="1" ht="19.899999999999999" customHeight="1">
      <c r="A17" s="266"/>
      <c r="B17" s="182" t="str">
        <f>IF(LEN(A17)=0,"",INDEX('Smelter Look-up'!$A:$A,MATCH($A17,'Smelter Look-up'!$E:$E,0)))</f>
        <v/>
      </c>
      <c r="C17" s="186" t="str">
        <f>IF(LEN(A17)=0,"",INDEX('Smelter Look-up'!$C:$C,MATCH($A17,'Smelter Look-up'!$E:$E,0)))</f>
        <v/>
      </c>
      <c r="D17" s="233"/>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5"/>
      <c r="L17" s="225"/>
      <c r="M17" s="225"/>
      <c r="N17" s="225"/>
      <c r="O17" s="225"/>
      <c r="P17" s="185"/>
      <c r="Q17" s="226"/>
      <c r="R17" s="182" t="str">
        <f ca="1">IF(ISERROR($V17),"",OFFSET('Smelter Look-up'!$C$4,$V17-4,0)&amp;"")</f>
        <v/>
      </c>
      <c r="S17" s="181" t="str">
        <f t="shared" ca="1" si="3"/>
        <v/>
      </c>
      <c r="T17" s="181" t="str">
        <f ca="1">IF(B17="","",IF(ISERROR(MATCH($J17,SorP!$B$1:$B$6230,0)),"",INDIRECT("'SorP'!$A$"&amp;MATCH($J17,SorP!$B$1:$B$6230,0))))</f>
        <v/>
      </c>
      <c r="U17" s="201"/>
      <c r="V17" s="227" t="e">
        <f>IF(C17="",NA(),IF(OR(C17="Smelter not listed",C17="Smelter not yet identified"),MATCH($B17&amp;$D17,'Smelter Look-up'!$J:$J,0),MATCH($B17&amp;$C17,'Smelter Look-up'!$J:$J,0)))</f>
        <v>#N/A</v>
      </c>
      <c r="X17" s="228">
        <f t="shared" ca="1" si="4"/>
        <v>0</v>
      </c>
      <c r="AB17" s="229" t="str">
        <f t="shared" si="5"/>
        <v/>
      </c>
    </row>
    <row r="18" spans="1:28" s="228" customFormat="1" ht="19.899999999999999" customHeight="1">
      <c r="A18" s="181"/>
      <c r="B18" s="182" t="str">
        <f>IF(LEN(A18)=0,"",INDEX('Smelter Look-up'!$A:$A,MATCH($A18,'Smelter Look-up'!$E:$E,0)))</f>
        <v/>
      </c>
      <c r="C18" s="186" t="str">
        <f>IF(LEN(A18)=0,"",INDEX('Smelter Look-up'!$C:$C,MATCH($A18,'Smelter Look-up'!$E:$E,0)))</f>
        <v/>
      </c>
      <c r="D18" s="233"/>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5"/>
      <c r="L18" s="225"/>
      <c r="M18" s="225"/>
      <c r="N18" s="225"/>
      <c r="O18" s="225"/>
      <c r="P18" s="185"/>
      <c r="Q18" s="226"/>
      <c r="R18" s="182" t="str">
        <f ca="1">IF(ISERROR($V18),"",OFFSET('Smelter Look-up'!$C$4,$V18-4,0)&amp;"")</f>
        <v/>
      </c>
      <c r="S18" s="181" t="str">
        <f t="shared" ca="1" si="3"/>
        <v/>
      </c>
      <c r="T18" s="181" t="str">
        <f ca="1">IF(B18="","",IF(ISERROR(MATCH($J18,SorP!$B$1:$B$6230,0)),"",INDIRECT("'SorP'!$A$"&amp;MATCH($J18,SorP!$B$1:$B$6230,0))))</f>
        <v/>
      </c>
      <c r="U18" s="201"/>
      <c r="V18" s="227" t="e">
        <f>IF(C18="",NA(),IF(OR(C18="Smelter not listed",C18="Smelter not yet identified"),MATCH($B18&amp;$D18,'Smelter Look-up'!$J:$J,0),MATCH($B18&amp;$C18,'Smelter Look-up'!$J:$J,0)))</f>
        <v>#N/A</v>
      </c>
      <c r="X18" s="228">
        <f t="shared" ca="1" si="4"/>
        <v>0</v>
      </c>
      <c r="AB18" s="229" t="str">
        <f t="shared" si="5"/>
        <v/>
      </c>
    </row>
    <row r="19" spans="1:28" s="228" customFormat="1" ht="20.25">
      <c r="A19" s="181"/>
      <c r="B19" s="182" t="str">
        <f>IF(LEN(A19)=0,"",INDEX('Smelter Look-up'!$A:$A,MATCH($A19,'Smelter Look-up'!$E:$E,0)))</f>
        <v/>
      </c>
      <c r="C19" s="186" t="str">
        <f>IF(LEN(A19)=0,"",INDEX('Smelter Look-up'!$C:$C,MATCH($A19,'Smelter Look-up'!$E:$E,0)))</f>
        <v/>
      </c>
      <c r="D19" s="233"/>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5"/>
      <c r="L19" s="225"/>
      <c r="M19" s="225"/>
      <c r="N19" s="225"/>
      <c r="O19" s="225"/>
      <c r="P19" s="185"/>
      <c r="Q19" s="226"/>
      <c r="R19" s="182" t="str">
        <f ca="1">IF(ISERROR($V19),"",OFFSET('Smelter Look-up'!$C$4,$V19-4,0)&amp;"")</f>
        <v/>
      </c>
      <c r="S19" s="181" t="str">
        <f t="shared" ca="1" si="3"/>
        <v/>
      </c>
      <c r="T19" s="181" t="str">
        <f ca="1">IF(B19="","",IF(ISERROR(MATCH($J19,SorP!$B$1:$B$6230,0)),"",INDIRECT("'SorP'!$A$"&amp;MATCH($J19,SorP!$B$1:$B$6230,0))))</f>
        <v/>
      </c>
      <c r="U19" s="201"/>
      <c r="V19" s="227" t="e">
        <f>IF(C19="",NA(),IF(OR(C19="Smelter not listed",C19="Smelter not yet identified"),MATCH($B19&amp;$D19,'Smelter Look-up'!$J:$J,0),MATCH($B19&amp;$C19,'Smelter Look-up'!$J:$J,0)))</f>
        <v>#N/A</v>
      </c>
      <c r="X19" s="228">
        <f t="shared" ca="1" si="4"/>
        <v>0</v>
      </c>
      <c r="AB19" s="229" t="str">
        <f t="shared" si="5"/>
        <v/>
      </c>
    </row>
    <row r="20" spans="1:28" s="228" customFormat="1" ht="20.25">
      <c r="A20" s="181"/>
      <c r="B20" s="182" t="str">
        <f>IF(LEN(A20)=0,"",INDEX('Smelter Look-up'!$A:$A,MATCH($A20,'Smelter Look-up'!$E:$E,0)))</f>
        <v/>
      </c>
      <c r="C20" s="186" t="str">
        <f>IF(LEN(A20)=0,"",INDEX('Smelter Look-up'!$C:$C,MATCH($A20,'Smelter Look-up'!$E:$E,0)))</f>
        <v/>
      </c>
      <c r="D20" s="233"/>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5"/>
      <c r="L20" s="225"/>
      <c r="M20" s="225"/>
      <c r="N20" s="225"/>
      <c r="O20" s="225"/>
      <c r="P20" s="185"/>
      <c r="Q20" s="226"/>
      <c r="R20" s="182" t="str">
        <f ca="1">IF(ISERROR($V20),"",OFFSET('Smelter Look-up'!$C$4,$V20-4,0)&amp;"")</f>
        <v/>
      </c>
      <c r="S20" s="181" t="str">
        <f t="shared" ca="1" si="3"/>
        <v/>
      </c>
      <c r="T20" s="181" t="str">
        <f ca="1">IF(B20="","",IF(ISERROR(MATCH($J20,SorP!$B$1:$B$6230,0)),"",INDIRECT("'SorP'!$A$"&amp;MATCH($J20,SorP!$B$1:$B$6230,0))))</f>
        <v/>
      </c>
      <c r="U20" s="201"/>
      <c r="V20" s="227" t="e">
        <f>IF(C20="",NA(),IF(OR(C20="Smelter not listed",C20="Smelter not yet identified"),MATCH($B20&amp;$D20,'Smelter Look-up'!$J:$J,0),MATCH($B20&amp;$C20,'Smelter Look-up'!$J:$J,0)))</f>
        <v>#N/A</v>
      </c>
      <c r="X20" s="228">
        <f t="shared" ca="1" si="4"/>
        <v>0</v>
      </c>
      <c r="AB20" s="229" t="str">
        <f t="shared" si="5"/>
        <v/>
      </c>
    </row>
    <row r="21" spans="1:28" s="228" customFormat="1" ht="20.25">
      <c r="A21" s="181"/>
      <c r="B21" s="182" t="str">
        <f>IF(LEN(A21)=0,"",INDEX('Smelter Look-up'!$A:$A,MATCH($A21,'Smelter Look-up'!$E:$E,0)))</f>
        <v/>
      </c>
      <c r="C21" s="186" t="str">
        <f>IF(LEN(A21)=0,"",INDEX('Smelter Look-up'!$C:$C,MATCH($A21,'Smelter Look-up'!$E:$E,0)))</f>
        <v/>
      </c>
      <c r="D21" s="233"/>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5"/>
      <c r="L21" s="225"/>
      <c r="M21" s="225"/>
      <c r="N21" s="225"/>
      <c r="O21" s="225"/>
      <c r="P21" s="185"/>
      <c r="Q21" s="226"/>
      <c r="R21" s="182" t="str">
        <f ca="1">IF(ISERROR($V21),"",OFFSET('Smelter Look-up'!$C$4,$V21-4,0)&amp;"")</f>
        <v/>
      </c>
      <c r="S21" s="181" t="str">
        <f t="shared" ca="1" si="3"/>
        <v/>
      </c>
      <c r="T21" s="181" t="str">
        <f ca="1">IF(B21="","",IF(ISERROR(MATCH($J21,SorP!$B$1:$B$6230,0)),"",INDIRECT("'SorP'!$A$"&amp;MATCH($J21,SorP!$B$1:$B$6230,0))))</f>
        <v/>
      </c>
      <c r="U21" s="201"/>
      <c r="V21" s="227" t="e">
        <f>IF(C21="",NA(),IF(OR(C21="Smelter not listed",C21="Smelter not yet identified"),MATCH($B21&amp;$D21,'Smelter Look-up'!$J:$J,0),MATCH($B21&amp;$C21,'Smelter Look-up'!$J:$J,0)))</f>
        <v>#N/A</v>
      </c>
      <c r="X21" s="228">
        <f t="shared" ca="1" si="4"/>
        <v>0</v>
      </c>
      <c r="AB21" s="229" t="str">
        <f t="shared" si="5"/>
        <v/>
      </c>
    </row>
    <row r="22" spans="1:28" s="228" customFormat="1" ht="20.25">
      <c r="A22" s="181"/>
      <c r="B22" s="182" t="str">
        <f>IF(LEN(A22)=0,"",INDEX('Smelter Look-up'!$A:$A,MATCH($A22,'Smelter Look-up'!$E:$E,0)))</f>
        <v/>
      </c>
      <c r="C22" s="186" t="str">
        <f>IF(LEN(A22)=0,"",INDEX('Smelter Look-up'!$C:$C,MATCH($A22,'Smelter Look-up'!$E:$E,0)))</f>
        <v/>
      </c>
      <c r="D22" s="233"/>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5"/>
      <c r="L22" s="225"/>
      <c r="M22" s="225"/>
      <c r="N22" s="225"/>
      <c r="O22" s="225"/>
      <c r="P22" s="185"/>
      <c r="Q22" s="226"/>
      <c r="R22" s="182" t="str">
        <f ca="1">IF(ISERROR($V22),"",OFFSET('Smelter Look-up'!$C$4,$V22-4,0)&amp;"")</f>
        <v/>
      </c>
      <c r="S22" s="181" t="str">
        <f t="shared" ca="1" si="3"/>
        <v/>
      </c>
      <c r="T22" s="181" t="str">
        <f ca="1">IF(B22="","",IF(ISERROR(MATCH($J22,SorP!$B$1:$B$6230,0)),"",INDIRECT("'SorP'!$A$"&amp;MATCH($J22,SorP!$B$1:$B$6230,0))))</f>
        <v/>
      </c>
      <c r="U22" s="201"/>
      <c r="V22" s="227" t="e">
        <f>IF(C22="",NA(),IF(OR(C22="Smelter not listed",C22="Smelter not yet identified"),MATCH($B22&amp;$D22,'Smelter Look-up'!$J:$J,0),MATCH($B22&amp;$C22,'Smelter Look-up'!$J:$J,0)))</f>
        <v>#N/A</v>
      </c>
      <c r="X22" s="228">
        <f t="shared" ca="1" si="4"/>
        <v>0</v>
      </c>
      <c r="AB22" s="229" t="str">
        <f t="shared" si="5"/>
        <v/>
      </c>
    </row>
    <row r="23" spans="1:28" s="228" customFormat="1" ht="20.25">
      <c r="A23" s="181"/>
      <c r="B23" s="182" t="str">
        <f>IF(LEN(A23)=0,"",INDEX('Smelter Look-up'!$A:$A,MATCH($A23,'Smelter Look-up'!$E:$E,0)))</f>
        <v/>
      </c>
      <c r="C23" s="186" t="str">
        <f>IF(LEN(A23)=0,"",INDEX('Smelter Look-up'!$C:$C,MATCH($A23,'Smelter Look-up'!$E:$E,0)))</f>
        <v/>
      </c>
      <c r="D23" s="233"/>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5"/>
      <c r="L23" s="225"/>
      <c r="M23" s="225"/>
      <c r="N23" s="225"/>
      <c r="O23" s="225"/>
      <c r="P23" s="185"/>
      <c r="Q23" s="226"/>
      <c r="R23" s="182" t="str">
        <f ca="1">IF(ISERROR($V23),"",OFFSET('Smelter Look-up'!$C$4,$V23-4,0)&amp;"")</f>
        <v/>
      </c>
      <c r="S23" s="181" t="str">
        <f t="shared" ca="1" si="3"/>
        <v/>
      </c>
      <c r="T23" s="181" t="str">
        <f ca="1">IF(B23="","",IF(ISERROR(MATCH($J23,SorP!$B$1:$B$6230,0)),"",INDIRECT("'SorP'!$A$"&amp;MATCH($J23,SorP!$B$1:$B$6230,0))))</f>
        <v/>
      </c>
      <c r="U23" s="201"/>
      <c r="V23" s="227" t="e">
        <f>IF(C23="",NA(),IF(OR(C23="Smelter not listed",C23="Smelter not yet identified"),MATCH($B23&amp;$D23,'Smelter Look-up'!$J:$J,0),MATCH($B23&amp;$C23,'Smelter Look-up'!$J:$J,0)))</f>
        <v>#N/A</v>
      </c>
      <c r="X23" s="228">
        <f t="shared" ca="1" si="4"/>
        <v>0</v>
      </c>
      <c r="AB23" s="229" t="str">
        <f t="shared" si="5"/>
        <v/>
      </c>
    </row>
    <row r="24" spans="1:28" s="228" customFormat="1" ht="20.25">
      <c r="A24" s="181"/>
      <c r="B24" s="182" t="str">
        <f>IF(LEN(A24)=0,"",INDEX('Smelter Look-up'!$A:$A,MATCH($A24,'Smelter Look-up'!$E:$E,0)))</f>
        <v/>
      </c>
      <c r="C24" s="186" t="str">
        <f>IF(LEN(A24)=0,"",INDEX('Smelter Look-up'!$C:$C,MATCH($A24,'Smelter Look-up'!$E:$E,0)))</f>
        <v/>
      </c>
      <c r="D24" s="233"/>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5"/>
      <c r="L24" s="225"/>
      <c r="M24" s="225"/>
      <c r="N24" s="225"/>
      <c r="O24" s="225"/>
      <c r="P24" s="185"/>
      <c r="Q24" s="226"/>
      <c r="R24" s="182" t="str">
        <f ca="1">IF(ISERROR($V24),"",OFFSET('Smelter Look-up'!$C$4,$V24-4,0)&amp;"")</f>
        <v/>
      </c>
      <c r="S24" s="181" t="str">
        <f t="shared" ca="1" si="3"/>
        <v/>
      </c>
      <c r="T24" s="181" t="str">
        <f ca="1">IF(B24="","",IF(ISERROR(MATCH($J24,SorP!$B$1:$B$6230,0)),"",INDIRECT("'SorP'!$A$"&amp;MATCH($J24,SorP!$B$1:$B$6230,0))))</f>
        <v/>
      </c>
      <c r="U24" s="201"/>
      <c r="V24" s="227" t="e">
        <f>IF(C24="",NA(),IF(OR(C24="Smelter not listed",C24="Smelter not yet identified"),MATCH($B24&amp;$D24,'Smelter Look-up'!$J:$J,0),MATCH($B24&amp;$C24,'Smelter Look-up'!$J:$J,0)))</f>
        <v>#N/A</v>
      </c>
      <c r="X24" s="228">
        <f t="shared" ca="1" si="4"/>
        <v>0</v>
      </c>
      <c r="AB24" s="229" t="str">
        <f t="shared" si="5"/>
        <v/>
      </c>
    </row>
    <row r="25" spans="1:28" s="228" customFormat="1" ht="20.25">
      <c r="A25" s="181"/>
      <c r="B25" s="182" t="str">
        <f>IF(LEN(A25)=0,"",INDEX('Smelter Look-up'!$A:$A,MATCH($A25,'Smelter Look-up'!$E:$E,0)))</f>
        <v/>
      </c>
      <c r="C25" s="186" t="str">
        <f>IF(LEN(A25)=0,"",INDEX('Smelter Look-up'!$C:$C,MATCH($A25,'Smelter Look-up'!$E:$E,0)))</f>
        <v/>
      </c>
      <c r="D25" s="233"/>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5"/>
      <c r="L25" s="225"/>
      <c r="M25" s="225"/>
      <c r="N25" s="225"/>
      <c r="O25" s="225"/>
      <c r="P25" s="185"/>
      <c r="Q25" s="226"/>
      <c r="R25" s="182" t="str">
        <f ca="1">IF(ISERROR($V25),"",OFFSET('Smelter Look-up'!$C$4,$V25-4,0)&amp;"")</f>
        <v/>
      </c>
      <c r="S25" s="181" t="str">
        <f t="shared" ca="1" si="3"/>
        <v/>
      </c>
      <c r="T25" s="181" t="str">
        <f ca="1">IF(B25="","",IF(ISERROR(MATCH($J25,SorP!$B$1:$B$6230,0)),"",INDIRECT("'SorP'!$A$"&amp;MATCH($J25,SorP!$B$1:$B$6230,0))))</f>
        <v/>
      </c>
      <c r="U25" s="201"/>
      <c r="V25" s="227" t="e">
        <f>IF(C25="",NA(),IF(OR(C25="Smelter not listed",C25="Smelter not yet identified"),MATCH($B25&amp;$D25,'Smelter Look-up'!$J:$J,0),MATCH($B25&amp;$C25,'Smelter Look-up'!$J:$J,0)))</f>
        <v>#N/A</v>
      </c>
      <c r="X25" s="228">
        <f t="shared" ca="1" si="4"/>
        <v>0</v>
      </c>
      <c r="AB25" s="229" t="str">
        <f t="shared" si="5"/>
        <v/>
      </c>
    </row>
    <row r="26" spans="1:28" s="228" customFormat="1" ht="20.25">
      <c r="A26" s="181"/>
      <c r="B26" s="182" t="str">
        <f>IF(LEN(A26)=0,"",INDEX('Smelter Look-up'!$A:$A,MATCH($A26,'Smelter Look-up'!$E:$E,0)))</f>
        <v/>
      </c>
      <c r="C26" s="186" t="str">
        <f>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3"/>
        <v/>
      </c>
      <c r="T26" s="181" t="str">
        <f ca="1">IF(B26="","",IF(ISERROR(MATCH($J26,SorP!$B$1:$B$6230,0)),"",INDIRECT("'SorP'!$A$"&amp;MATCH($J26,SorP!$B$1:$B$6230,0))))</f>
        <v/>
      </c>
      <c r="U26" s="201"/>
      <c r="V26" s="227" t="e">
        <f>IF(C26="",NA(),IF(OR(C26="Smelter not listed",C26="Smelter not yet identified"),MATCH($B26&amp;$D26,'Smelter Look-up'!$J:$J,0),MATCH($B26&amp;$C26,'Smelter Look-up'!$J:$J,0)))</f>
        <v>#N/A</v>
      </c>
      <c r="X26" s="228">
        <f t="shared" ca="1" si="4"/>
        <v>0</v>
      </c>
      <c r="AB26" s="229" t="str">
        <f t="shared" si="5"/>
        <v/>
      </c>
    </row>
    <row r="27" spans="1:28" s="228" customFormat="1" ht="20.25">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3"/>
        <v/>
      </c>
      <c r="T27" s="181" t="str">
        <f ca="1">IF(B27="","",IF(ISERROR(MATCH($J27,SorP!$B$1:$B$6230,0)),"",INDIRECT("'SorP'!$A$"&amp;MATCH($J27,SorP!$B$1:$B$6230,0))))</f>
        <v/>
      </c>
      <c r="U27" s="201"/>
      <c r="V27" s="227" t="e">
        <f>IF(C27="",NA(),IF(OR(C27="Smelter not listed",C27="Smelter not yet identified"),MATCH($B27&amp;$D27,'Smelter Look-up'!$J:$J,0),MATCH($B27&amp;$C27,'Smelter Look-up'!$J:$J,0)))</f>
        <v>#N/A</v>
      </c>
      <c r="X27" s="228">
        <f t="shared" ca="1" si="4"/>
        <v>0</v>
      </c>
      <c r="AB27" s="229" t="str">
        <f t="shared" si="5"/>
        <v/>
      </c>
    </row>
    <row r="28" spans="1:28" s="228" customFormat="1" ht="20.25">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3"/>
        <v/>
      </c>
      <c r="T28" s="181" t="str">
        <f ca="1">IF(B28="","",IF(ISERROR(MATCH($J28,SorP!$B$1:$B$6230,0)),"",INDIRECT("'SorP'!$A$"&amp;MATCH($J28,SorP!$B$1:$B$6230,0))))</f>
        <v/>
      </c>
      <c r="U28" s="201"/>
      <c r="V28" s="227" t="e">
        <f>IF(C28="",NA(),IF(OR(C28="Smelter not listed",C28="Smelter not yet identified"),MATCH($B28&amp;$D28,'Smelter Look-up'!$J:$J,0),MATCH($B28&amp;$C28,'Smelter Look-up'!$J:$J,0)))</f>
        <v>#N/A</v>
      </c>
      <c r="X28" s="228">
        <f t="shared" ca="1" si="4"/>
        <v>0</v>
      </c>
      <c r="AB28" s="229" t="str">
        <f t="shared" si="5"/>
        <v/>
      </c>
    </row>
    <row r="29" spans="1:28" s="228" customFormat="1" ht="20.25">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3"/>
        <v/>
      </c>
      <c r="T29" s="181" t="str">
        <f ca="1">IF(B29="","",IF(ISERROR(MATCH($J29,SorP!$B$1:$B$6230,0)),"",INDIRECT("'SorP'!$A$"&amp;MATCH($J29,SorP!$B$1:$B$6230,0))))</f>
        <v/>
      </c>
      <c r="U29" s="201"/>
      <c r="V29" s="227" t="e">
        <f>IF(C29="",NA(),IF(OR(C29="Smelter not listed",C29="Smelter not yet identified"),MATCH($B29&amp;$D29,'Smelter Look-up'!$J:$J,0),MATCH($B29&amp;$C29,'Smelter Look-up'!$J:$J,0)))</f>
        <v>#N/A</v>
      </c>
      <c r="X29" s="228">
        <f t="shared" ca="1" si="4"/>
        <v>0</v>
      </c>
      <c r="AB29" s="229" t="str">
        <f t="shared" si="5"/>
        <v/>
      </c>
    </row>
    <row r="30" spans="1:28" s="228" customFormat="1" ht="20.25">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3"/>
        <v/>
      </c>
      <c r="T30" s="181" t="str">
        <f ca="1">IF(B30="","",IF(ISERROR(MATCH($J30,SorP!$B$1:$B$6230,0)),"",INDIRECT("'SorP'!$A$"&amp;MATCH($J30,SorP!$B$1:$B$6230,0))))</f>
        <v/>
      </c>
      <c r="U30" s="201"/>
      <c r="V30" s="227" t="e">
        <f>IF(C30="",NA(),IF(OR(C30="Smelter not listed",C30="Smelter not yet identified"),MATCH($B30&amp;$D30,'Smelter Look-up'!$J:$J,0),MATCH($B30&amp;$C30,'Smelter Look-up'!$J:$J,0)))</f>
        <v>#N/A</v>
      </c>
      <c r="X30" s="228">
        <f t="shared" ca="1" si="4"/>
        <v>0</v>
      </c>
      <c r="AB30" s="229" t="str">
        <f t="shared" si="5"/>
        <v/>
      </c>
    </row>
    <row r="31" spans="1:28" s="228" customFormat="1" ht="20.25">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3"/>
        <v/>
      </c>
      <c r="T31" s="181" t="str">
        <f ca="1">IF(B31="","",IF(ISERROR(MATCH($J31,SorP!$B$1:$B$6230,0)),"",INDIRECT("'SorP'!$A$"&amp;MATCH($J31,SorP!$B$1:$B$6230,0))))</f>
        <v/>
      </c>
      <c r="U31" s="201"/>
      <c r="V31" s="227" t="e">
        <f>IF(C31="",NA(),IF(OR(C31="Smelter not listed",C31="Smelter not yet identified"),MATCH($B31&amp;$D31,'Smelter Look-up'!$J:$J,0),MATCH($B31&amp;$C31,'Smelter Look-up'!$J:$J,0)))</f>
        <v>#N/A</v>
      </c>
      <c r="X31" s="228">
        <f t="shared" ca="1" si="4"/>
        <v>0</v>
      </c>
      <c r="AB31" s="229" t="str">
        <f t="shared" si="5"/>
        <v/>
      </c>
    </row>
    <row r="32" spans="1:28" s="228" customFormat="1" ht="20.25">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3"/>
        <v/>
      </c>
      <c r="T32" s="181" t="str">
        <f ca="1">IF(B32="","",IF(ISERROR(MATCH($J32,SorP!$B$1:$B$6230,0)),"",INDIRECT("'SorP'!$A$"&amp;MATCH($J32,SorP!$B$1:$B$6230,0))))</f>
        <v/>
      </c>
      <c r="U32" s="201"/>
      <c r="V32" s="227" t="e">
        <f>IF(C32="",NA(),IF(OR(C32="Smelter not listed",C32="Smelter not yet identified"),MATCH($B32&amp;$D32,'Smelter Look-up'!$J:$J,0),MATCH($B32&amp;$C32,'Smelter Look-up'!$J:$J,0)))</f>
        <v>#N/A</v>
      </c>
      <c r="X32" s="228">
        <f t="shared" ca="1" si="4"/>
        <v>0</v>
      </c>
      <c r="AB32" s="229" t="str">
        <f t="shared" si="5"/>
        <v/>
      </c>
    </row>
    <row r="33" spans="1:28" s="228" customFormat="1" ht="20.25">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3"/>
        <v/>
      </c>
      <c r="T33" s="181" t="str">
        <f ca="1">IF(B33="","",IF(ISERROR(MATCH($J33,SorP!$B$1:$B$6230,0)),"",INDIRECT("'SorP'!$A$"&amp;MATCH($J33,SorP!$B$1:$B$6230,0))))</f>
        <v/>
      </c>
      <c r="U33" s="201"/>
      <c r="V33" s="227" t="e">
        <f>IF(C33="",NA(),IF(OR(C33="Smelter not listed",C33="Smelter not yet identified"),MATCH($B33&amp;$D33,'Smelter Look-up'!$J:$J,0),MATCH($B33&amp;$C33,'Smelter Look-up'!$J:$J,0)))</f>
        <v>#N/A</v>
      </c>
      <c r="X33" s="228">
        <f t="shared" ca="1" si="4"/>
        <v>0</v>
      </c>
      <c r="AB33" s="229" t="str">
        <f t="shared" si="5"/>
        <v/>
      </c>
    </row>
    <row r="34" spans="1:28" s="228" customFormat="1" ht="20.25">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3"/>
        <v/>
      </c>
      <c r="T34" s="181" t="str">
        <f ca="1">IF(B34="","",IF(ISERROR(MATCH($J34,SorP!$B$1:$B$6230,0)),"",INDIRECT("'SorP'!$A$"&amp;MATCH($J34,SorP!$B$1:$B$6230,0))))</f>
        <v/>
      </c>
      <c r="U34" s="201"/>
      <c r="V34" s="227" t="e">
        <f>IF(C34="",NA(),IF(OR(C34="Smelter not listed",C34="Smelter not yet identified"),MATCH($B34&amp;$D34,'Smelter Look-up'!$J:$J,0),MATCH($B34&amp;$C34,'Smelter Look-up'!$J:$J,0)))</f>
        <v>#N/A</v>
      </c>
      <c r="X34" s="228">
        <f t="shared" ca="1" si="4"/>
        <v>0</v>
      </c>
      <c r="AB34" s="229" t="str">
        <f t="shared" si="5"/>
        <v/>
      </c>
    </row>
    <row r="35" spans="1:28" s="228" customFormat="1" ht="20.25">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3"/>
        <v/>
      </c>
      <c r="T35" s="181" t="str">
        <f ca="1">IF(B35="","",IF(ISERROR(MATCH($J35,SorP!$B$1:$B$6230,0)),"",INDIRECT("'SorP'!$A$"&amp;MATCH($J35,SorP!$B$1:$B$6230,0))))</f>
        <v/>
      </c>
      <c r="U35" s="201"/>
      <c r="V35" s="227" t="e">
        <f>IF(C35="",NA(),IF(OR(C35="Smelter not listed",C35="Smelter not yet identified"),MATCH($B35&amp;$D35,'Smelter Look-up'!$J:$J,0),MATCH($B35&amp;$C35,'Smelter Look-up'!$J:$J,0)))</f>
        <v>#N/A</v>
      </c>
      <c r="X35" s="228">
        <f t="shared" ca="1" si="4"/>
        <v>0</v>
      </c>
      <c r="AB35" s="229" t="str">
        <f t="shared" si="5"/>
        <v/>
      </c>
    </row>
    <row r="36" spans="1:28" s="228" customFormat="1" ht="20.25">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3"/>
        <v/>
      </c>
      <c r="T36" s="181" t="str">
        <f ca="1">IF(B36="","",IF(ISERROR(MATCH($J36,SorP!$B$1:$B$6230,0)),"",INDIRECT("'SorP'!$A$"&amp;MATCH($J36,SorP!$B$1:$B$6230,0))))</f>
        <v/>
      </c>
      <c r="U36" s="201"/>
      <c r="V36" s="227" t="e">
        <f>IF(C36="",NA(),IF(OR(C36="Smelter not listed",C36="Smelter not yet identified"),MATCH($B36&amp;$D36,'Smelter Look-up'!$J:$J,0),MATCH($B36&amp;$C36,'Smelter Look-up'!$J:$J,0)))</f>
        <v>#N/A</v>
      </c>
      <c r="X36" s="228">
        <f t="shared" ca="1" si="4"/>
        <v>0</v>
      </c>
      <c r="AB36" s="229" t="str">
        <f t="shared" si="5"/>
        <v/>
      </c>
    </row>
    <row r="37" spans="1:28" s="228" customFormat="1" ht="20.25">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3"/>
        <v/>
      </c>
      <c r="T37" s="181" t="str">
        <f ca="1">IF(B37="","",IF(ISERROR(MATCH($J37,SorP!$B$1:$B$6230,0)),"",INDIRECT("'SorP'!$A$"&amp;MATCH($J37,SorP!$B$1:$B$6230,0))))</f>
        <v/>
      </c>
      <c r="U37" s="201"/>
      <c r="V37" s="227" t="e">
        <f>IF(C37="",NA(),IF(OR(C37="Smelter not listed",C37="Smelter not yet identified"),MATCH($B37&amp;$D37,'Smelter Look-up'!$J:$J,0),MATCH($B37&amp;$C37,'Smelter Look-up'!$J:$J,0)))</f>
        <v>#N/A</v>
      </c>
      <c r="X37" s="228">
        <f t="shared" ca="1" si="4"/>
        <v>0</v>
      </c>
      <c r="AB37" s="229" t="str">
        <f t="shared" si="5"/>
        <v/>
      </c>
    </row>
    <row r="38" spans="1:28" s="228" customFormat="1" ht="20.25">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6">IF(B38="","",IF(ISERROR(MATCH($E38,CL,0)),"Unknown",INDIRECT("'C'!$A$"&amp;MATCH($E38,CL,0)+1)))</f>
        <v/>
      </c>
      <c r="T38" s="181" t="str">
        <f ca="1">IF(B38="","",IF(ISERROR(MATCH($J38,SorP!$B$1:$B$6230,0)),"",INDIRECT("'SorP'!$A$"&amp;MATCH($J38,SorP!$B$1:$B$6230,0))))</f>
        <v/>
      </c>
      <c r="U38" s="201"/>
      <c r="V38" s="227" t="e">
        <f>IF(C38="",NA(),IF(OR(C38="Smelter not listed",C38="Smelter not yet identified"),MATCH($B38&amp;$D38,'Smelter Look-up'!$J:$J,0),MATCH($B38&amp;$C38,'Smelter Look-up'!$J:$J,0)))</f>
        <v>#N/A</v>
      </c>
      <c r="X38" s="228">
        <f t="shared" ref="X38:X68" ca="1" si="7">IF(AND(C38="Smelter not listed",OR(LEN(D38)=0,LEN(E38)=0)),1,0)</f>
        <v>0</v>
      </c>
      <c r="AB38" s="229" t="str">
        <f t="shared" ref="AB38:AB68" si="8">B38&amp;C38</f>
        <v/>
      </c>
    </row>
    <row r="39" spans="1:28" s="228" customFormat="1" ht="20.25">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
      </c>
      <c r="T39" s="181" t="str">
        <f ca="1">IF(B39="","",IF(ISERROR(MATCH($J39,SorP!$B$1:$B$6230,0)),"",INDIRECT("'SorP'!$A$"&amp;MATCH($J39,SorP!$B$1:$B$6230,0))))</f>
        <v/>
      </c>
      <c r="U39" s="201"/>
      <c r="V39" s="227" t="e">
        <f>IF(C39="",NA(),IF(OR(C39="Smelter not listed",C39="Smelter not yet identified"),MATCH($B39&amp;$D39,'Smelter Look-up'!$J:$J,0),MATCH($B39&amp;$C39,'Smelter Look-up'!$J:$J,0)))</f>
        <v>#N/A</v>
      </c>
      <c r="X39" s="228">
        <f t="shared" ca="1" si="7"/>
        <v>0</v>
      </c>
      <c r="AB39" s="229" t="str">
        <f t="shared" si="8"/>
        <v/>
      </c>
    </row>
    <row r="40" spans="1:28" s="228" customFormat="1" ht="20.25">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IF(B40="","",IF(ISERROR(MATCH($J40,SorP!$B$1:$B$6230,0)),"",INDIRECT("'SorP'!$A$"&amp;MATCH($J40,SorP!$B$1:$B$6230,0))))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0.25">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IF(B41="","",IF(ISERROR(MATCH($J41,SorP!$B$1:$B$6230,0)),"",INDIRECT("'SorP'!$A$"&amp;MATCH($J41,SorP!$B$1:$B$6230,0))))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0.25">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IF(B42="","",IF(ISERROR(MATCH($J42,SorP!$B$1:$B$6230,0)),"",INDIRECT("'SorP'!$A$"&amp;MATCH($J42,SorP!$B$1:$B$6230,0))))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0.25">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IF(B43="","",IF(ISERROR(MATCH($J43,SorP!$B$1:$B$6230,0)),"",INDIRECT("'SorP'!$A$"&amp;MATCH($J43,SorP!$B$1:$B$6230,0))))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0.25">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IF(B44="","",IF(ISERROR(MATCH($J44,SorP!$B$1:$B$6230,0)),"",INDIRECT("'SorP'!$A$"&amp;MATCH($J44,SorP!$B$1:$B$6230,0))))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0.25">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IF(B45="","",IF(ISERROR(MATCH($J45,SorP!$B$1:$B$6230,0)),"",INDIRECT("'SorP'!$A$"&amp;MATCH($J45,SorP!$B$1:$B$6230,0))))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0.25">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IF(B46="","",IF(ISERROR(MATCH($J46,SorP!$B$1:$B$6230,0)),"",INDIRECT("'SorP'!$A$"&amp;MATCH($J46,SorP!$B$1:$B$6230,0))))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0.25">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IF(B47="","",IF(ISERROR(MATCH($J47,SorP!$B$1:$B$6230,0)),"",INDIRECT("'SorP'!$A$"&amp;MATCH($J47,SorP!$B$1:$B$6230,0))))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0.25">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IF(B48="","",IF(ISERROR(MATCH($J48,SorP!$B$1:$B$6230,0)),"",INDIRECT("'SorP'!$A$"&amp;MATCH($J48,SorP!$B$1:$B$6230,0))))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0.25">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IF(B49="","",IF(ISERROR(MATCH($J49,SorP!$B$1:$B$6230,0)),"",INDIRECT("'SorP'!$A$"&amp;MATCH($J49,SorP!$B$1:$B$6230,0))))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0.25">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IF(B50="","",IF(ISERROR(MATCH($J50,SorP!$B$1:$B$6230,0)),"",INDIRECT("'SorP'!$A$"&amp;MATCH($J50,SorP!$B$1:$B$6230,0))))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0.25">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IF(B51="","",IF(ISERROR(MATCH($J51,SorP!$B$1:$B$6230,0)),"",INDIRECT("'SorP'!$A$"&amp;MATCH($J51,SorP!$B$1:$B$6230,0))))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0.25">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IF(B52="","",IF(ISERROR(MATCH($J52,SorP!$B$1:$B$6230,0)),"",INDIRECT("'SorP'!$A$"&amp;MATCH($J52,SorP!$B$1:$B$6230,0))))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0.25">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IF(B53="","",IF(ISERROR(MATCH($J53,SorP!$B$1:$B$6230,0)),"",INDIRECT("'SorP'!$A$"&amp;MATCH($J53,SorP!$B$1:$B$6230,0))))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0.25">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IF(B54="","",IF(ISERROR(MATCH($J54,SorP!$B$1:$B$6230,0)),"",INDIRECT("'SorP'!$A$"&amp;MATCH($J54,SorP!$B$1:$B$6230,0))))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0.25">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IF(B55="","",IF(ISERROR(MATCH($J55,SorP!$B$1:$B$6230,0)),"",INDIRECT("'SorP'!$A$"&amp;MATCH($J55,SorP!$B$1:$B$6230,0))))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0.25">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IF(B56="","",IF(ISERROR(MATCH($J56,SorP!$B$1:$B$6230,0)),"",INDIRECT("'SorP'!$A$"&amp;MATCH($J56,SorP!$B$1:$B$6230,0))))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0.25">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IF(B57="","",IF(ISERROR(MATCH($J57,SorP!$B$1:$B$6230,0)),"",INDIRECT("'SorP'!$A$"&amp;MATCH($J57,SorP!$B$1:$B$6230,0))))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0.25">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IF(B58="","",IF(ISERROR(MATCH($J58,SorP!$B$1:$B$6230,0)),"",INDIRECT("'SorP'!$A$"&amp;MATCH($J58,SorP!$B$1:$B$6230,0))))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0.25">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IF(B59="","",IF(ISERROR(MATCH($J59,SorP!$B$1:$B$6230,0)),"",INDIRECT("'SorP'!$A$"&amp;MATCH($J59,SorP!$B$1:$B$6230,0))))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0.25">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IF(B60="","",IF(ISERROR(MATCH($J60,SorP!$B$1:$B$6230,0)),"",INDIRECT("'SorP'!$A$"&amp;MATCH($J60,SorP!$B$1:$B$6230,0))))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0.25">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IF(B61="","",IF(ISERROR(MATCH($J61,SorP!$B$1:$B$6230,0)),"",INDIRECT("'SorP'!$A$"&amp;MATCH($J61,SorP!$B$1:$B$6230,0))))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0.25">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IF(B62="","",IF(ISERROR(MATCH($J62,SorP!$B$1:$B$6230,0)),"",INDIRECT("'SorP'!$A$"&amp;MATCH($J62,SorP!$B$1:$B$6230,0))))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0.25">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IF(B63="","",IF(ISERROR(MATCH($J63,SorP!$B$1:$B$6230,0)),"",INDIRECT("'SorP'!$A$"&amp;MATCH($J63,SorP!$B$1:$B$6230,0))))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0.25">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IF(B64="","",IF(ISERROR(MATCH($J64,SorP!$B$1:$B$6230,0)),"",INDIRECT("'SorP'!$A$"&amp;MATCH($J64,SorP!$B$1:$B$6230,0))))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0.25">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IF(B65="","",IF(ISERROR(MATCH($J65,SorP!$B$1:$B$6230,0)),"",INDIRECT("'SorP'!$A$"&amp;MATCH($J65,SorP!$B$1:$B$6230,0))))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0.25">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IF(B66="","",IF(ISERROR(MATCH($J66,SorP!$B$1:$B$6230,0)),"",INDIRECT("'SorP'!$A$"&amp;MATCH($J66,SorP!$B$1:$B$6230,0))))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0.25">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IF(B67="","",IF(ISERROR(MATCH($J67,SorP!$B$1:$B$6230,0)),"",INDIRECT("'SorP'!$A$"&amp;MATCH($J67,SorP!$B$1:$B$6230,0))))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25">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IF(B68="","",IF(ISERROR(MATCH($J68,SorP!$B$1:$B$6230,0)),"",INDIRECT("'SorP'!$A$"&amp;MATCH($J68,SorP!$B$1:$B$6230,0))))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0.25">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IF(B69="","",IF(ISERROR(MATCH($J69,SorP!$B$1:$B$6230,0)),"",INDIRECT("'SorP'!$A$"&amp;MATCH($J69,SorP!$B$1:$B$6230,0))))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0.25">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IF(B70="","",IF(ISERROR(MATCH($J70,SorP!$B$1:$B$6230,0)),"",INDIRECT("'SorP'!$A$"&amp;MATCH($J70,SorP!$B$1:$B$6230,0))))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0.25">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IF(B71="","",IF(ISERROR(MATCH($J71,SorP!$B$1:$B$6230,0)),"",INDIRECT("'SorP'!$A$"&amp;MATCH($J71,SorP!$B$1:$B$6230,0))))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25">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IF(B72="","",IF(ISERROR(MATCH($J72,SorP!$B$1:$B$6230,0)),"",INDIRECT("'SorP'!$A$"&amp;MATCH($J72,SorP!$B$1:$B$6230,0))))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25">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IF(B73="","",IF(ISERROR(MATCH($J73,SorP!$B$1:$B$6230,0)),"",INDIRECT("'SorP'!$A$"&amp;MATCH($J73,SorP!$B$1:$B$6230,0))))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25">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IF(B74="","",IF(ISERROR(MATCH($J74,SorP!$B$1:$B$6230,0)),"",INDIRECT("'SorP'!$A$"&amp;MATCH($J74,SorP!$B$1:$B$6230,0))))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25">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IF(B75="","",IF(ISERROR(MATCH($J75,SorP!$B$1:$B$6230,0)),"",INDIRECT("'SorP'!$A$"&amp;MATCH($J75,SorP!$B$1:$B$6230,0))))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25">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IF(B76="","",IF(ISERROR(MATCH($J76,SorP!$B$1:$B$6230,0)),"",INDIRECT("'SorP'!$A$"&amp;MATCH($J76,SorP!$B$1:$B$6230,0))))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25">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IF(B77="","",IF(ISERROR(MATCH($J77,SorP!$B$1:$B$6230,0)),"",INDIRECT("'SorP'!$A$"&amp;MATCH($J77,SorP!$B$1:$B$6230,0))))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25">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IF(B78="","",IF(ISERROR(MATCH($J78,SorP!$B$1:$B$6230,0)),"",INDIRECT("'SorP'!$A$"&amp;MATCH($J78,SorP!$B$1:$B$6230,0))))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25">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IF(B79="","",IF(ISERROR(MATCH($J79,SorP!$B$1:$B$6230,0)),"",INDIRECT("'SorP'!$A$"&amp;MATCH($J79,SorP!$B$1:$B$6230,0))))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25">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IF(B80="","",IF(ISERROR(MATCH($J80,SorP!$B$1:$B$6230,0)),"",INDIRECT("'SorP'!$A$"&amp;MATCH($J80,SorP!$B$1:$B$6230,0))))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25">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IF(B81="","",IF(ISERROR(MATCH($J81,SorP!$B$1:$B$6230,0)),"",INDIRECT("'SorP'!$A$"&amp;MATCH($J81,SorP!$B$1:$B$6230,0))))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25">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IF(B82="","",IF(ISERROR(MATCH($J82,SorP!$B$1:$B$6230,0)),"",INDIRECT("'SorP'!$A$"&amp;MATCH($J82,SorP!$B$1:$B$6230,0))))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25">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IF(B83="","",IF(ISERROR(MATCH($J83,SorP!$B$1:$B$6230,0)),"",INDIRECT("'SorP'!$A$"&amp;MATCH($J83,SorP!$B$1:$B$6230,0))))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25">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IF(B84="","",IF(ISERROR(MATCH($J84,SorP!$B$1:$B$6230,0)),"",INDIRECT("'SorP'!$A$"&amp;MATCH($J84,SorP!$B$1:$B$6230,0))))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25">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IF(B85="","",IF(ISERROR(MATCH($J85,SorP!$B$1:$B$6230,0)),"",INDIRECT("'SorP'!$A$"&amp;MATCH($J85,SorP!$B$1:$B$6230,0))))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25">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IF(B86="","",IF(ISERROR(MATCH($J86,SorP!$B$1:$B$6230,0)),"",INDIRECT("'SorP'!$A$"&amp;MATCH($J86,SorP!$B$1:$B$6230,0))))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25">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IF(B87="","",IF(ISERROR(MATCH($J87,SorP!$B$1:$B$6230,0)),"",INDIRECT("'SorP'!$A$"&amp;MATCH($J87,SorP!$B$1:$B$6230,0))))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25">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IF(B88="","",IF(ISERROR(MATCH($J88,SorP!$B$1:$B$6230,0)),"",INDIRECT("'SorP'!$A$"&amp;MATCH($J88,SorP!$B$1:$B$6230,0))))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25">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IF(B89="","",IF(ISERROR(MATCH($J89,SorP!$B$1:$B$6230,0)),"",INDIRECT("'SorP'!$A$"&amp;MATCH($J89,SorP!$B$1:$B$6230,0))))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25">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IF(B90="","",IF(ISERROR(MATCH($J90,SorP!$B$1:$B$6230,0)),"",INDIRECT("'SorP'!$A$"&amp;MATCH($J90,SorP!$B$1:$B$6230,0))))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25">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IF(B91="","",IF(ISERROR(MATCH($J91,SorP!$B$1:$B$6230,0)),"",INDIRECT("'SorP'!$A$"&amp;MATCH($J91,SorP!$B$1:$B$6230,0))))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25">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IF(B92="","",IF(ISERROR(MATCH($J92,SorP!$B$1:$B$6230,0)),"",INDIRECT("'SorP'!$A$"&amp;MATCH($J92,SorP!$B$1:$B$6230,0))))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25">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IF(B93="","",IF(ISERROR(MATCH($J93,SorP!$B$1:$B$6230,0)),"",INDIRECT("'SorP'!$A$"&amp;MATCH($J93,SorP!$B$1:$B$6230,0))))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25">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IF(B94="","",IF(ISERROR(MATCH($J94,SorP!$B$1:$B$6230,0)),"",INDIRECT("'SorP'!$A$"&amp;MATCH($J94,SorP!$B$1:$B$6230,0))))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25">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IF(B95="","",IF(ISERROR(MATCH($J95,SorP!$B$1:$B$6230,0)),"",INDIRECT("'SorP'!$A$"&amp;MATCH($J95,SorP!$B$1:$B$6230,0))))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25">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IF(B96="","",IF(ISERROR(MATCH($J96,SorP!$B$1:$B$6230,0)),"",INDIRECT("'SorP'!$A$"&amp;MATCH($J96,SorP!$B$1:$B$6230,0))))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25">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IF(B97="","",IF(ISERROR(MATCH($J97,SorP!$B$1:$B$6230,0)),"",INDIRECT("'SorP'!$A$"&amp;MATCH($J97,SorP!$B$1:$B$6230,0))))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25">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IF(B98="","",IF(ISERROR(MATCH($J98,SorP!$B$1:$B$6230,0)),"",INDIRECT("'SorP'!$A$"&amp;MATCH($J98,SorP!$B$1:$B$6230,0))))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25">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IF(B99="","",IF(ISERROR(MATCH($J99,SorP!$B$1:$B$6230,0)),"",INDIRECT("'SorP'!$A$"&amp;MATCH($J99,SorP!$B$1:$B$6230,0))))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25">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IF(B100="","",IF(ISERROR(MATCH($J100,SorP!$B$1:$B$6230,0)),"",INDIRECT("'SorP'!$A$"&amp;MATCH($J100,SorP!$B$1:$B$6230,0))))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25">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IF(B101="","",IF(ISERROR(MATCH($J101,SorP!$B$1:$B$6230,0)),"",INDIRECT("'SorP'!$A$"&amp;MATCH($J101,SorP!$B$1:$B$6230,0))))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0.25">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IF(B102="","",IF(ISERROR(MATCH($J102,SorP!$B$1:$B$6230,0)),"",INDIRECT("'SorP'!$A$"&amp;MATCH($J102,SorP!$B$1:$B$6230,0))))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0.25">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IF(B103="","",IF(ISERROR(MATCH($J103,SorP!$B$1:$B$6230,0)),"",INDIRECT("'SorP'!$A$"&amp;MATCH($J103,SorP!$B$1:$B$6230,0))))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25">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IF(B104="","",IF(ISERROR(MATCH($J104,SorP!$B$1:$B$6230,0)),"",INDIRECT("'SorP'!$A$"&amp;MATCH($J104,SorP!$B$1:$B$6230,0))))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25">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IF(B105="","",IF(ISERROR(MATCH($J105,SorP!$B$1:$B$6230,0)),"",INDIRECT("'SorP'!$A$"&amp;MATCH($J105,SorP!$B$1:$B$6230,0))))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25">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IF(B106="","",IF(ISERROR(MATCH($J106,SorP!$B$1:$B$6230,0)),"",INDIRECT("'SorP'!$A$"&amp;MATCH($J106,SorP!$B$1:$B$6230,0))))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25">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IF(B107="","",IF(ISERROR(MATCH($J107,SorP!$B$1:$B$6230,0)),"",INDIRECT("'SorP'!$A$"&amp;MATCH($J107,SorP!$B$1:$B$6230,0))))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25">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IF(B108="","",IF(ISERROR(MATCH($J108,SorP!$B$1:$B$6230,0)),"",INDIRECT("'SorP'!$A$"&amp;MATCH($J108,SorP!$B$1:$B$6230,0))))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25">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IF(B109="","",IF(ISERROR(MATCH($J109,SorP!$B$1:$B$6230,0)),"",INDIRECT("'SorP'!$A$"&amp;MATCH($J109,SorP!$B$1:$B$6230,0))))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25">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IF(B110="","",IF(ISERROR(MATCH($J110,SorP!$B$1:$B$6230,0)),"",INDIRECT("'SorP'!$A$"&amp;MATCH($J110,SorP!$B$1:$B$6230,0))))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25">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IF(B111="","",IF(ISERROR(MATCH($J111,SorP!$B$1:$B$6230,0)),"",INDIRECT("'SorP'!$A$"&amp;MATCH($J111,SorP!$B$1:$B$6230,0))))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25">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IF(B112="","",IF(ISERROR(MATCH($J112,SorP!$B$1:$B$6230,0)),"",INDIRECT("'SorP'!$A$"&amp;MATCH($J112,SorP!$B$1:$B$6230,0))))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25">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IF(B113="","",IF(ISERROR(MATCH($J113,SorP!$B$1:$B$6230,0)),"",INDIRECT("'SorP'!$A$"&amp;MATCH($J113,SorP!$B$1:$B$6230,0))))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25">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IF(B114="","",IF(ISERROR(MATCH($J114,SorP!$B$1:$B$6230,0)),"",INDIRECT("'SorP'!$A$"&amp;MATCH($J114,SorP!$B$1:$B$6230,0))))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25">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IF(B115="","",IF(ISERROR(MATCH($J115,SorP!$B$1:$B$6230,0)),"",INDIRECT("'SorP'!$A$"&amp;MATCH($J115,SorP!$B$1:$B$6230,0))))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25">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IF(B116="","",IF(ISERROR(MATCH($J116,SorP!$B$1:$B$6230,0)),"",INDIRECT("'SorP'!$A$"&amp;MATCH($J116,SorP!$B$1:$B$6230,0))))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25">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IF(B117="","",IF(ISERROR(MATCH($J117,SorP!$B$1:$B$6230,0)),"",INDIRECT("'SorP'!$A$"&amp;MATCH($J117,SorP!$B$1:$B$6230,0))))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25">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IF(B118="","",IF(ISERROR(MATCH($J118,SorP!$B$1:$B$6230,0)),"",INDIRECT("'SorP'!$A$"&amp;MATCH($J118,SorP!$B$1:$B$6230,0))))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25">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IF(B119="","",IF(ISERROR(MATCH($J119,SorP!$B$1:$B$6230,0)),"",INDIRECT("'SorP'!$A$"&amp;MATCH($J119,SorP!$B$1:$B$6230,0))))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25">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IF(B120="","",IF(ISERROR(MATCH($J120,SorP!$B$1:$B$6230,0)),"",INDIRECT("'SorP'!$A$"&amp;MATCH($J120,SorP!$B$1:$B$6230,0))))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25">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IF(B121="","",IF(ISERROR(MATCH($J121,SorP!$B$1:$B$6230,0)),"",INDIRECT("'SorP'!$A$"&amp;MATCH($J121,SorP!$B$1:$B$6230,0))))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25">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IF(B122="","",IF(ISERROR(MATCH($J122,SorP!$B$1:$B$6230,0)),"",INDIRECT("'SorP'!$A$"&amp;MATCH($J122,SorP!$B$1:$B$6230,0))))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25">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IF(B123="","",IF(ISERROR(MATCH($J123,SorP!$B$1:$B$6230,0)),"",INDIRECT("'SorP'!$A$"&amp;MATCH($J123,SorP!$B$1:$B$6230,0))))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25">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25">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25">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25">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25">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25">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25">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25">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25">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25">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25">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25">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25">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25">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25">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25">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25">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25">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25">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25">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25">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25">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25">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25">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25">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25">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25">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25">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25">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25">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25">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25">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25">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25">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25">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25">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25">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25">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25">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25">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25">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25">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25">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25">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25">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25">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25">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25">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25">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25">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25">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25">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25">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25">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25">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25">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25">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25">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25">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25">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25">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25">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25">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25">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25">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25">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25">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25">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25">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25">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25">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25">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25">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25">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25">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25">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25">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25">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25">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25">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25">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25">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25">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25">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25">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25">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25">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25">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25">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25">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25">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25">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25">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25">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25">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25">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25">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25">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25">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25">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25">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25">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25">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25">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25">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25">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25">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25">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25">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25">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25">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25">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25">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25">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25">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25">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25">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25">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25">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25">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25">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25">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25">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0.25">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5"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6" spans="1:28" ht="13.5" thickTop="1"/>
    <row r="2508" spans="1:28" ht="13.5"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170AAC5-1AD3-4E1A-81B0-0A1E5343F596}"/>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0"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5" t="str">
        <f ca="1">OFFSET(L!$C$1,MATCH("Checker"&amp;ADDRESS(ROW(),COLUMN(),4),L!$A:$A,0)-1,SL,,)</f>
        <v>To ensure all required fields have been populated before submitting to your customers review form for any line items highlighted in red</v>
      </c>
      <c r="B1" s="385"/>
      <c r="C1" s="385"/>
      <c r="D1" s="119" t="str">
        <f ca="1">OFFSET(L!$C$1,MATCH("Checker"&amp;ADDRESS(ROW(),COLUMN(),4),L!$A:$A,0)-1,SL,,)</f>
        <v>Required fields remaining to be completed</v>
      </c>
      <c r="E1" s="20" t="s">
        <v>806</v>
      </c>
    </row>
    <row r="2" spans="1:10" ht="15">
      <c r="A2" s="66" t="s">
        <v>898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9">
      <c r="A4" s="90" t="str">
        <f ca="1">Declaration!B8</f>
        <v>Company Name (*):</v>
      </c>
      <c r="B4" s="89" t="str">
        <f>Declaration!D8</f>
        <v>Vanguard Research Industries</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Edwin Van Beusekom</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evanbeusekom@vanguardholdings.com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908-769-2068</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Edwin Van Beusekom</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evanbeusekom@vanguardholdings.com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44944</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810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1307</v>
      </c>
      <c r="F33" s="93"/>
      <c r="J33" s="148"/>
    </row>
    <row r="34" spans="1:10" ht="51">
      <c r="A34" s="90" t="str">
        <f ca="1">Declaration!B50</f>
        <v xml:space="preserve">Tantalum  </v>
      </c>
      <c r="B34" s="89">
        <f>IF(AND($B$14="Yes",$B$19="Yes"),Declaration!D50,0)</f>
        <v>0</v>
      </c>
      <c r="C34" s="89" t="str">
        <f ca="1">IF(H34=1,J34,I34)</f>
        <v>Complete</v>
      </c>
      <c r="D34" s="264" t="str">
        <f>IF(H34=1,"Click here to answer question 5 for Tantalum","")</f>
        <v/>
      </c>
      <c r="E34" s="20" t="s">
        <v>1307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4" t="str">
        <f>IF(H36=1,"Click here to answer question 5 for Gold","")</f>
        <v/>
      </c>
      <c r="E36" s="20" t="s">
        <v>1307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4" t="str">
        <f>IF(H37=1,"Click here to answer question 5 for Tungsten","")</f>
        <v/>
      </c>
      <c r="E37" s="20" t="s">
        <v>1307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807</v>
      </c>
      <c r="F38" s="93"/>
    </row>
    <row r="39" spans="1:10" ht="26.25">
      <c r="A39" s="90" t="str">
        <f ca="1">Declaration!B56</f>
        <v xml:space="preserve">Tantalum  </v>
      </c>
      <c r="B39" s="272">
        <f>IF(AND($B$14="Yes",$B$19="Yes"),Declaration!D56,0)</f>
        <v>0</v>
      </c>
      <c r="C39" s="89" t="str">
        <f ca="1">IF(H39=1,J39,I39)</f>
        <v>Complete</v>
      </c>
      <c r="D39" s="265" t="str">
        <f>IF(H39=1,"Click here to answer question 6 for Tantalum","")</f>
        <v/>
      </c>
      <c r="E39" s="20" t="s">
        <v>806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2">
        <f>IF(AND($B$15="Yes",$B$20="Yes"),Declaration!D57,0)</f>
        <v>1</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72">
        <f>IF(AND($B$16="Yes",$B$21="Yes"),Declaration!D58,0)</f>
        <v>1</v>
      </c>
      <c r="C41" s="89" t="str">
        <f ca="1">IF(H41=1,J41,I41)</f>
        <v>Complete</v>
      </c>
      <c r="D41" s="265" t="str">
        <f>IF(H41=1,"Click here to answer question 6 for Gold","")</f>
        <v/>
      </c>
      <c r="E41" s="20" t="s">
        <v>806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72">
        <f>IF(AND($B$17="Yes",$B$22="Yes"),Declaration!D59,0)</f>
        <v>0</v>
      </c>
      <c r="C42" s="89" t="str">
        <f ca="1">IF(H42=1,J42,I42)</f>
        <v>Complete</v>
      </c>
      <c r="D42" s="265" t="str">
        <f>IF(H42=1,"Click here to answer question 6 for Tungsten","")</f>
        <v/>
      </c>
      <c r="E42" s="20" t="s">
        <v>806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808</v>
      </c>
      <c r="F43" s="93"/>
    </row>
    <row r="44" spans="1:10" ht="51.75">
      <c r="A44" s="90" t="str">
        <f ca="1">Declaration!B62</f>
        <v xml:space="preserve">Tantalum  </v>
      </c>
      <c r="B44" s="89">
        <f>IF(AND($B$14="Yes",$B$19="Yes"),Declaration!D62,0)</f>
        <v>0</v>
      </c>
      <c r="C44" s="89" t="str">
        <f ca="1">IF(H44=1,J44,I44)</f>
        <v>Complete</v>
      </c>
      <c r="D44" s="264" t="str">
        <f>IF(H44=1,"Click here to answer question 7 for Tantalum","")</f>
        <v/>
      </c>
      <c r="E44" s="20" t="s">
        <v>1303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4" t="str">
        <f>IF(H46=1,"Click here to answer question 7 for Gold","")</f>
        <v/>
      </c>
      <c r="E46" s="20" t="s">
        <v>1303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4" t="str">
        <f>IF(H47=1,"Click here to answer question 7 for Tungsten","")</f>
        <v/>
      </c>
      <c r="E47" s="20" t="s">
        <v>1303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809</v>
      </c>
      <c r="F48" s="93"/>
    </row>
    <row r="49" spans="1:10" ht="39">
      <c r="A49" s="90" t="str">
        <f ca="1">Declaration!B68</f>
        <v xml:space="preserve">Tantalum  </v>
      </c>
      <c r="B49" s="89">
        <f>IF(AND($B$14="Yes",$B$19="Yes"),Declaration!D68,0)</f>
        <v>0</v>
      </c>
      <c r="C49" s="89" t="str">
        <f ca="1">IF(H49=1,J49,I49)</f>
        <v>Complete</v>
      </c>
      <c r="D49" s="265" t="str">
        <f>IF(H49=1,"Click here to answer question 8 for Tantalum","")</f>
        <v/>
      </c>
      <c r="E49" s="20" t="s">
        <v>807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5" t="str">
        <f>IF(H51=1,"Click here to answer question 8 for Gold","")</f>
        <v/>
      </c>
      <c r="E51" s="20" t="s">
        <v>807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5" t="str">
        <f>IF(H52=1,"Click here to answer question 8 for Tungsten","")</f>
        <v/>
      </c>
      <c r="E52" s="20" t="s">
        <v>807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vanguardresearchind.com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15262</v>
      </c>
      <c r="B65" s="89"/>
      <c r="C65" s="89" t="str">
        <f t="shared" ca="1" si="13"/>
        <v>Complete</v>
      </c>
      <c r="D65" s="95" t="str">
        <f>IF(H65=0,"","Click here to provide smelter information")</f>
        <v/>
      </c>
      <c r="E65" s="20" t="s">
        <v>1307</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1865</v>
      </c>
      <c r="B66" s="89"/>
      <c r="C66" s="89" t="str">
        <f t="shared" ca="1" si="13"/>
        <v>Complete</v>
      </c>
      <c r="D66" s="95" t="str">
        <f>IF(H66=0,"","Click here to provide smelter information")</f>
        <v/>
      </c>
      <c r="E66" s="20" t="s">
        <v>807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1866</v>
      </c>
      <c r="B67" s="89"/>
      <c r="C67" s="89" t="str">
        <f t="shared" ca="1" si="13"/>
        <v>Complete</v>
      </c>
      <c r="D67" s="95" t="str">
        <f>IF(H67=0,"","Click here to provide smelter information")</f>
        <v/>
      </c>
      <c r="E67" s="20" t="s">
        <v>807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1867</v>
      </c>
      <c r="B68" s="89"/>
      <c r="C68" s="89" t="str">
        <f t="shared" ca="1" si="13"/>
        <v>Complete</v>
      </c>
      <c r="D68" s="95" t="str">
        <f>IF(H68=0,"","Click here to provide smelter information")</f>
        <v/>
      </c>
      <c r="E68" s="20" t="s">
        <v>807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3.5"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7" t="str">
        <f ca="1">OFFSET(L!$C$1,MATCH("Product List"&amp;ADDRESS(ROW(),COLUMN(),4),L!$A:$A,0)-1,SL,,)</f>
        <v>Completion required only if reporting level "Product (or List of Products)" selected on the 'Declaration' worksheet.</v>
      </c>
      <c r="B1" s="388"/>
      <c r="C1" s="388"/>
      <c r="D1" s="38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6" t="s">
        <v>898</v>
      </c>
      <c r="C4" s="386"/>
      <c r="D4" s="386"/>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89" t="str">
        <f ca="1">OFFSET(L!$C$1,MATCH("General"&amp;"Cpy",L!$A:$A,0)-1,SL,,)</f>
        <v>© 2022 Responsible Minerals Initiative. All rights reserved.</v>
      </c>
      <c r="C2006" s="389"/>
      <c r="D2006" s="389"/>
      <c r="E2006" s="283"/>
    </row>
    <row r="2007" spans="1:5" ht="13.5"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0"/>
      <c r="C1" s="390"/>
      <c r="D1" s="390"/>
      <c r="E1" s="390"/>
      <c r="F1" s="390"/>
      <c r="G1" s="390"/>
    </row>
    <row r="2" spans="1:11">
      <c r="A2" s="391"/>
      <c r="B2" s="391"/>
      <c r="C2" s="391"/>
      <c r="D2" s="391"/>
      <c r="E2" s="391"/>
      <c r="F2" s="391"/>
      <c r="G2" s="391"/>
      <c r="H2" s="391"/>
      <c r="I2" s="391"/>
    </row>
    <row r="3" spans="1:11">
      <c r="A3" s="391"/>
      <c r="B3" s="391"/>
      <c r="C3" s="391"/>
      <c r="D3" s="391"/>
      <c r="E3" s="391"/>
      <c r="F3" s="391"/>
      <c r="G3" s="391"/>
      <c r="H3" s="391"/>
      <c r="I3" s="391"/>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5.5">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ht="28.5">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99">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2.7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8.5">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57">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2.7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2.7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57">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5.5">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42.75">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99.75">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42.75">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85.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2.7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2.7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53">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7.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57">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409.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70">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35">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35">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2.7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75">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14">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28.25">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20">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409.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40">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22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20">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2.7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8.5">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105">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85.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7">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56.7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5.5">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9.7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8.2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85.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1">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99">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99.75">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99.5">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228">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28.25">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57">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13.7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42.75">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56.2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85.2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71">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342">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114">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57">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8.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114">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8.5">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2.7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8.5">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ht="28.5">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8.5">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8.5">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8.5">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8.5">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8.5">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6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8.5">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8.5">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8.5">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8.5">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5.5">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91.25">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56.7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85.2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85.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56.7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28.25">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56.7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70.7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42.5">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7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42.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8.5">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71.2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8.5">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71">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14">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313.5">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8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8.5">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56.7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99.75">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28">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13.7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202.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8.5">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57">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60">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7">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ht="28.5">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8.5">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8.5">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8.5">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8.5">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8.5">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8.5">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ht="28.5">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ht="28.5">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ht="28.5">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ht="28.5">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ht="28.5">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ht="28.5">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ht="28.5">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ht="28.5">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ht="28.5">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42.75">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30">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28.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1">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8.2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42.75">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38.25">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8.2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8.5">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8.5">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71.2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1">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8.25">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45">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57">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42.75">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30">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ht="28.5">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ht="28.5">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ht="28.5">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ht="28.5">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ht="28.5">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ht="28.5">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ht="28.5">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ht="28.5">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ht="28.5">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ht="28.5">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ht="28.5">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ht="28.5">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ht="28.5">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ht="28.5">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ht="28.5">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ht="28.5">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ht="28.5">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ht="28.5">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ht="28.5">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28.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8.5">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8.5">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8.5">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8.5">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8.5">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8.5">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30">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8.5">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8.5">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8.5">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8.5">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8.5">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8.5">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8.5">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8.5">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8.5">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8.5">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8.5">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8.5">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ht="28.5">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ht="28.5">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ht="28.5">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2.7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2.7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7">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ht="28.5">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42.75">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2.7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ht="28.5">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ht="28.5">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ht="28.5">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ht="28.5">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7">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8.5">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42.75">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8.5">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8.5">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42.75">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8.5">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2.7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57">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42.75">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2.7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2.7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42.75">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2.7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7">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7">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7">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7">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71.2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71.2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71.2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71.2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71.2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71.2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71.2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71.2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71.2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71.2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71.25">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71.2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57">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7">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7">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7">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2.7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2.7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2.7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2.7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7">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71.25">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7">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9.7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7">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57">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2.7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57">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57">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57">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ht="28.5">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ht="28.5">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8.5">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5.5">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8.5">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8.5">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71.2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8.5">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42.75">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85.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Engineering</cp:lastModifiedBy>
  <cp:lastPrinted>2015-04-21T20:47:43Z</cp:lastPrinted>
  <dcterms:created xsi:type="dcterms:W3CDTF">2010-06-21T21:00:23Z</dcterms:created>
  <dcterms:modified xsi:type="dcterms:W3CDTF">2023-01-18T11:07:12Z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